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fedorchuk\OneDrive\Pulpit\Targi\"/>
    </mc:Choice>
  </mc:AlternateContent>
  <bookViews>
    <workbookView xWindow="0" yWindow="0" windowWidth="20490" windowHeight="7755"/>
  </bookViews>
  <sheets>
    <sheet name="Formularz A" sheetId="1" r:id="rId1"/>
    <sheet name="Formularz B" sheetId="2" r:id="rId2"/>
    <sheet name="Formularz C" sheetId="5" r:id="rId3"/>
    <sheet name="Formularz D" sheetId="4" r:id="rId4"/>
  </sheets>
  <definedNames>
    <definedName name="_xlnm.Print_Area" localSheetId="3">'Formularz D'!$B$3:$S$9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  <c r="S14" i="5"/>
  <c r="O39" i="2" l="1"/>
  <c r="O38" i="2"/>
  <c r="O37" i="2"/>
  <c r="O28" i="2"/>
  <c r="O29" i="2"/>
  <c r="O30" i="2"/>
  <c r="O27" i="2"/>
  <c r="O31" i="2" l="1"/>
  <c r="O40" i="2"/>
  <c r="P16" i="2" l="1"/>
  <c r="P20" i="2"/>
  <c r="P19" i="2"/>
  <c r="P18" i="2"/>
  <c r="P17" i="2"/>
  <c r="P15" i="2"/>
  <c r="P21" i="2" l="1"/>
  <c r="P42" i="2" l="1"/>
  <c r="P36" i="1" s="1"/>
  <c r="P32" i="1"/>
  <c r="H14" i="5"/>
  <c r="H15" i="5"/>
  <c r="H16" i="5"/>
  <c r="H17" i="5"/>
  <c r="S13" i="5"/>
  <c r="S49" i="5" l="1"/>
  <c r="L49" i="5"/>
  <c r="G49" i="5"/>
  <c r="S48" i="5"/>
  <c r="L48" i="5"/>
  <c r="G48" i="5"/>
  <c r="S47" i="5"/>
  <c r="L47" i="5"/>
  <c r="G47" i="5"/>
  <c r="S46" i="5"/>
  <c r="L46" i="5"/>
  <c r="G46" i="5"/>
  <c r="H25" i="5"/>
  <c r="H24" i="5"/>
  <c r="H23" i="5"/>
  <c r="T22" i="5"/>
  <c r="S23" i="5" s="1"/>
  <c r="P35" i="1" s="1"/>
  <c r="H22" i="5"/>
  <c r="H21" i="5"/>
  <c r="S16" i="5"/>
  <c r="S15" i="5"/>
  <c r="P34" i="1" l="1"/>
  <c r="Q50" i="5"/>
  <c r="P37" i="1" s="1"/>
  <c r="R17" i="5"/>
  <c r="P33" i="1" s="1"/>
  <c r="P38" i="1" l="1"/>
</calcChain>
</file>

<file path=xl/sharedStrings.xml><?xml version="1.0" encoding="utf-8"?>
<sst xmlns="http://schemas.openxmlformats.org/spreadsheetml/2006/main" count="192" uniqueCount="144">
  <si>
    <t>XXIX   Ż U Ł A W S K I E    T A R G I   R O L N E</t>
  </si>
  <si>
    <t>STARE POLE, 1 5-1 6  CZERWCA  20 2 4 r.</t>
  </si>
  <si>
    <t>Firma</t>
  </si>
  <si>
    <t>Adres</t>
  </si>
  <si>
    <t>Kod</t>
  </si>
  <si>
    <t>Poczta</t>
  </si>
  <si>
    <t>Telefon</t>
  </si>
  <si>
    <t>Tel./e-mail</t>
  </si>
  <si>
    <t>82-220 Stare Pole, ul. Marynarki Wojennej 21</t>
  </si>
  <si>
    <t>tel. (55) 270 11 00; hotel (55) 270 11 79 nasza strona: www.podr.pl</t>
  </si>
  <si>
    <t>Lp.</t>
  </si>
  <si>
    <t>Zlecenie zawarte na formularzu B i C</t>
  </si>
  <si>
    <t>Wartość brutto (zł)</t>
  </si>
  <si>
    <t>1.</t>
  </si>
  <si>
    <t>2.</t>
  </si>
  <si>
    <t>3.</t>
  </si>
  <si>
    <t>4.</t>
  </si>
  <si>
    <t>5.</t>
  </si>
  <si>
    <t>6.</t>
  </si>
  <si>
    <t>7.</t>
  </si>
  <si>
    <t>Należność należy wpłacić na konto: Pomorski Ośrodek Doradztwa Rolniczego w Lubaniu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</si>
  <si>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</si>
  <si>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</si>
  <si>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</si>
  <si>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PODPIS</t>
  </si>
  <si>
    <t>PIECZĘĆ FIRMY</t>
  </si>
  <si>
    <t>TERMIN NADSYŁANIA ZGŁOSZEŃ UPŁYWA DNIA 7 CZERWCA 2024 r.</t>
  </si>
  <si>
    <t>A</t>
  </si>
  <si>
    <t xml:space="preserve">DATA  </t>
  </si>
  <si>
    <t>ZAMÓWIENIE – WYMIENIONE CENY ZAWIERAJĄ PODATEK VAT</t>
  </si>
  <si>
    <t>STOISKO - PLAC WYSTAWOWY</t>
  </si>
  <si>
    <t>POWIERZCHNIA MODUŁU*</t>
  </si>
  <si>
    <r>
      <t>do 15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</si>
  <si>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WYPOSAŻENIE (USŁUGI) DODATKOWE</t>
  </si>
  <si>
    <t>RODZAJ OFERTY</t>
  </si>
  <si>
    <t>Cena
brutto (zł)</t>
  </si>
  <si>
    <t>Liczba</t>
  </si>
  <si>
    <t>Wartość
brutto (zł)</t>
  </si>
  <si>
    <t>Namiot typu Altana 9 m2 (3 x 3)</t>
  </si>
  <si>
    <t>Parking poza stoiskiem</t>
  </si>
  <si>
    <t>samochód osobowy</t>
  </si>
  <si>
    <t>samochód ciężarowy</t>
  </si>
  <si>
    <t>RAZEM</t>
  </si>
  <si>
    <t>REKLAMA W „GAZECIE TARGOWEJ”</t>
  </si>
  <si>
    <t>RODZAJ REKLAMY</t>
  </si>
  <si>
    <t>Liczba
modułów</t>
  </si>
  <si>
    <t>Cena brutto (zł)</t>
  </si>
  <si>
    <t>Cena modułu brutto (zł)</t>
  </si>
  <si>
    <t>½ kolorowa wewnątrz</t>
  </si>
  <si>
    <t>½ czarno-biała</t>
  </si>
  <si>
    <r>
      <t xml:space="preserve">Kolorowa na okładce </t>
    </r>
    <r>
      <rPr>
        <sz val="9"/>
        <color theme="1"/>
        <rFont val="Calibri"/>
        <family val="2"/>
        <charset val="238"/>
        <scheme val="minor"/>
      </rPr>
      <t>(format A5)</t>
    </r>
  </si>
  <si>
    <r>
      <t xml:space="preserve">Kolorowa wewnątrz </t>
    </r>
    <r>
      <rPr>
        <sz val="9"/>
        <color theme="1"/>
        <rFont val="Calibri"/>
        <family val="2"/>
        <charset val="238"/>
        <scheme val="minor"/>
      </rPr>
      <t>(format A5)</t>
    </r>
  </si>
  <si>
    <t>ZAMÓWIENIE REKLAMY W RADIO TARGÓW*</t>
  </si>
  <si>
    <t>5 EMISJI = 90 zł</t>
  </si>
  <si>
    <t>10 EMISJI = 150 zł</t>
  </si>
  <si>
    <t>Reklama z kasety</t>
  </si>
  <si>
    <t>KOSZT BRUTTO REKLAMY W RADIO TARGÓW RAZEM</t>
  </si>
  <si>
    <t>Liczba emisji
w dniu 15.06</t>
  </si>
  <si>
    <t>Liczba emisji
w dniu 16.06</t>
  </si>
  <si>
    <t>Liczba emisji razem</t>
  </si>
  <si>
    <t>Na podstawie katalogu</t>
  </si>
  <si>
    <t>Wg dostarczonej informacji</t>
  </si>
  <si>
    <t>B</t>
  </si>
  <si>
    <t>WPIS DO KATALOGU (obowiązkowy)</t>
  </si>
  <si>
    <t>Nazwa, adres firmy</t>
  </si>
  <si>
    <t>Fax</t>
  </si>
  <si>
    <t>e-mail:</t>
  </si>
  <si>
    <t>www:</t>
  </si>
  <si>
    <t>Powyższe informacje zostaną zamieszczone jako stopka adresowa przy wpisie do katalogu</t>
  </si>
  <si>
    <t>Firma powinna figurować pod literą alfabetu</t>
  </si>
  <si>
    <t>TU WPISAĆ (LUB DOSŁAĆ/ZAŁĄCZYĆ) TEKST DODATKOWY (do 100 słów):</t>
  </si>
  <si>
    <t>WYJĄTKOWO W TEJ EDYCJI TARGÓW NIE OFERUJEMY NOCLEGÓW W NASZYM HOTELU</t>
  </si>
  <si>
    <t>Data</t>
  </si>
  <si>
    <t>RAZEM WYŻYWIENIE</t>
  </si>
  <si>
    <t>* decyzją władz państwowych o zajęciu hotelu, nie gwarantujemy noclegu</t>
  </si>
  <si>
    <t>D</t>
  </si>
  <si>
    <r>
      <t>30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</si>
  <si>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</si>
  <si>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90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</si>
  <si>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Szczegółowych informacji udziela Alicja Panimasz-Wolska, tel. 797 010 694, e-mail: a.panimasz@podr.pl</t>
  </si>
  <si>
    <t>*modułów nie można dzielić</t>
  </si>
  <si>
    <t>REZERWACJA HOTELU (ZAKWATEROWANIE) *</t>
  </si>
  <si>
    <t>OSOBOM ZAINTERESOWANYM NOCLEGAMI POLECAMY
ZAKWATEROWANIE W GOSPODARSTWACH AGROTURYSTYCZNYCH LUB HOTELACH W OKOLICY.
INFORMACJA NA TEN TEMAT DOSTĘPNA
POD NR. TELEFONU 55/270 11 11, 797 010 692</t>
  </si>
  <si>
    <t>WYŻYWIENIE (ceny brutto – wliczony VAT 8%)</t>
  </si>
  <si>
    <t>OBIAD</t>
  </si>
  <si>
    <t>KOLACJA</t>
  </si>
  <si>
    <t>ŚNIADANIE</t>
  </si>
  <si>
    <t>Wartość brutto(zł)</t>
  </si>
  <si>
    <t>Nr PESEL</t>
  </si>
  <si>
    <t>OSOBA FIZYCZNA (nie prowadząca działalności gospodarczej)</t>
  </si>
  <si>
    <r>
      <rPr>
        <b/>
        <sz val="12"/>
        <color theme="1"/>
        <rFont val="Calibri"/>
        <family val="2"/>
        <charset val="238"/>
        <scheme val="minor"/>
      </rPr>
      <t xml:space="preserve">NR KONTA: </t>
    </r>
    <r>
      <rPr>
        <b/>
        <sz val="15"/>
        <color theme="1"/>
        <rFont val="Calibri"/>
        <family val="2"/>
        <charset val="238"/>
        <scheme val="minor"/>
      </rPr>
      <t xml:space="preserve">20 1130 1121 0006 5580 9920 0001 </t>
    </r>
    <r>
      <rPr>
        <b/>
        <sz val="12"/>
        <color theme="1"/>
        <rFont val="Calibri"/>
        <family val="2"/>
        <charset val="238"/>
        <scheme val="minor"/>
      </rPr>
      <t>z dopiskiem ŻTR Stare Pole</t>
    </r>
  </si>
  <si>
    <r>
      <t>Biuro targów tel. 270 11 11: fax (55) 270 11 62; e-mail:</t>
    </r>
    <r>
      <rPr>
        <b/>
        <sz val="13"/>
        <color rgb="FF0070C0"/>
        <rFont val="Calibri"/>
        <family val="2"/>
        <charset val="238"/>
        <scheme val="minor"/>
      </rPr>
      <t xml:space="preserve"> targistarepole@podr.pl</t>
    </r>
  </si>
  <si>
    <r>
      <t xml:space="preserve">Komisarz Targów: </t>
    </r>
    <r>
      <rPr>
        <b/>
        <sz val="13"/>
        <color theme="1"/>
        <rFont val="Calibri"/>
        <family val="2"/>
        <charset val="238"/>
        <scheme val="minor"/>
      </rPr>
      <t>Marta Milewska, tel. 797 010 623</t>
    </r>
  </si>
  <si>
    <t>Energia elektryczna na stoisku 230 V (max 2kW)</t>
  </si>
  <si>
    <t>Energia elektryczna na stoisku 380 V</t>
  </si>
  <si>
    <t>Krzesło</t>
  </si>
  <si>
    <t>Stół szkolny</t>
  </si>
  <si>
    <t>Stół ogrodowy</t>
  </si>
  <si>
    <t>Energia elektryczna tylko do kasy fiskalnej 230 V do 100 W</t>
  </si>
  <si>
    <r>
      <t>Strona czarno-biała</t>
    </r>
    <r>
      <rPr>
        <sz val="9"/>
        <color theme="1"/>
        <rFont val="Calibri"/>
        <family val="2"/>
        <charset val="238"/>
        <scheme val="minor"/>
      </rPr>
      <t xml:space="preserve"> (for.A5)</t>
    </r>
  </si>
  <si>
    <t>1 EMISJA (1min) = 25 zł</t>
  </si>
  <si>
    <t>C</t>
  </si>
  <si>
    <t xml:space="preserve">ZGŁOSZENIE UCZESTNICTWA </t>
  </si>
  <si>
    <t>Wyposażenie i usługi dodatkowe (strona C, tab. 2)</t>
  </si>
  <si>
    <t>Reklama w „Gazecie Targowej” (strona C, tab. 3)</t>
  </si>
  <si>
    <t>Reklama w Radio Targów (strona C, tab. 4)</t>
  </si>
  <si>
    <t>Wpis do katalogu - obowiązkowy (strona C, tab. 5)</t>
  </si>
  <si>
    <t>Wyżywienie (strona C, tab. 7)</t>
  </si>
  <si>
    <t>BLOK DLA FIRM</t>
  </si>
  <si>
    <t>Zaznaczyć blok wystawowy:</t>
  </si>
  <si>
    <t>Maszyny, urządzenia i narzędzia rolnicze</t>
  </si>
  <si>
    <t>Chemia w rolnictwie</t>
  </si>
  <si>
    <t>Budownictwo</t>
  </si>
  <si>
    <t>Samochody osobowe i dostawcze</t>
  </si>
  <si>
    <t>Ekologia i ochrona środowiska</t>
  </si>
  <si>
    <t>Informacja i usługi (banki, agencje, samorządy, prasa itp.)</t>
  </si>
  <si>
    <t>Rzemiosło (meble i ozdoby ogrodowe, wiklina itp.)</t>
  </si>
  <si>
    <t>Inne</t>
  </si>
  <si>
    <r>
      <t>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</si>
  <si>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100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</si>
  <si>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250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</si>
  <si>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500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</si>
  <si>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BLOK OGRODNICTWO-SZKÓŁKARSTWO</t>
  </si>
  <si>
    <t>Liczba 
modułów</t>
  </si>
  <si>
    <t>Cena modułu     brutto (zł)</t>
  </si>
  <si>
    <t>BLOK PRZETWÓRSTWO SPOŻYWCZE</t>
  </si>
  <si>
    <t>SZEROKOŚĆ STANOWISKA (mb)</t>
  </si>
  <si>
    <t>do 3,0</t>
  </si>
  <si>
    <t>do 4,5</t>
  </si>
  <si>
    <t>do 6,0</t>
  </si>
  <si>
    <t>Osoba do kontaktu na targach</t>
  </si>
  <si>
    <r>
      <rPr>
        <b/>
        <u/>
        <sz val="11"/>
        <color theme="1"/>
        <rFont val="Calibri"/>
        <family val="2"/>
        <charset val="238"/>
        <scheme val="minor"/>
      </rPr>
      <t xml:space="preserve">Instrukcje:
</t>
    </r>
    <r>
      <rPr>
        <sz val="10"/>
        <color theme="1"/>
        <rFont val="Calibri"/>
        <family val="2"/>
        <charset val="238"/>
        <scheme val="minor"/>
      </rPr>
      <t>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  <r>
      <rPr>
        <b/>
        <u/>
        <sz val="11"/>
        <color theme="1"/>
        <rFont val="Calibri"/>
        <family val="2"/>
        <charset val="238"/>
        <scheme val="minor"/>
      </rPr>
      <t/>
    </r>
  </si>
  <si>
    <t>OGÓŁEM DO ZAPŁATY (suma poz. 1-6)</t>
  </si>
  <si>
    <t>Pomorski Ośrodek Doradztwa Rolniczego w Lubaniu, Oddział Stare Pole,</t>
  </si>
  <si>
    <t>Stoisko - plac wystawowy (strona B, tab. A/ tab.B/ tab.C )</t>
  </si>
  <si>
    <r>
      <rPr>
        <b/>
        <sz val="9"/>
        <color theme="1"/>
        <rFont val="Calibri"/>
        <family val="2"/>
        <charset val="238"/>
        <scheme val="minor"/>
      </rPr>
      <t>UWAGA!</t>
    </r>
    <r>
      <rPr>
        <sz val="9"/>
        <color theme="1"/>
        <rFont val="Calibri"/>
        <family val="2"/>
        <charset val="238"/>
        <scheme val="minor"/>
      </rPr>
      <t xml:space="preserve"> Warunkiem zamieszczenia reklamy w Gazecie Targowej jest dostarczenie treści reklamy do dnia 7 czerwca 2024 r.</t>
    </r>
  </si>
  <si>
    <t>UE L 119.1 z 4.05.2016 r. informujemy iż:
1) administratorem Pani/Pana danych osobowych jest PODR w Lubaniu z siedzibą w Lubaniu, ul. Tadeusza 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Targów.</t>
  </si>
  <si>
    <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Wyrażamy zgodę na następujące warunki płatności:</t>
    </r>
    <r>
      <rPr>
        <sz val="10"/>
        <color theme="1"/>
        <rFont val="Calibri"/>
        <family val="2"/>
        <charset val="238"/>
        <scheme val="minor"/>
      </rPr>
      <t xml:space="preserve">        A. Wpłata 100% wartości brutto zamówienia równolegle z podpisaniem zgłoszenia (potwierdzenie wpłaty prosimy wysłać faxem/e-mailem).                                                                B. Na przelewie należy koniecznie umieścić dopisek „ŻTR Stare Pole”.                                                                                                                                                                                                       C. Faktury będą wystawiane po dokonaniu wpłaty na konto Organizatora.</t>
    </r>
  </si>
  <si>
    <r>
      <rPr>
        <b/>
        <sz val="7.5"/>
        <color theme="1"/>
        <rFont val="Calibri"/>
        <family val="2"/>
        <charset val="238"/>
        <scheme val="minor"/>
      </rPr>
      <t>XII.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żadne reklamacje nie będą uwzględnione.
</t>
    </r>
    <r>
      <rPr>
        <b/>
        <sz val="7.5"/>
        <color theme="1"/>
        <rFont val="Calibri"/>
        <family val="2"/>
        <charset val="238"/>
        <scheme val="minor"/>
      </rPr>
      <t>XIII. Hit Targowy</t>
    </r>
    <r>
      <rPr>
        <sz val="7.5"/>
        <color theme="1"/>
        <rFont val="Calibri"/>
        <family val="2"/>
        <charset val="238"/>
        <scheme val="minor"/>
      </rPr>
      <t xml:space="preserve">
1. Wystawca zainteresowany powyższym wyróżnieniem, powinien przesłać, wraz ze Zgłoszeniem, wniosek oraz pisemne uzasadnienie wniosku.
2. Wnioski zostaną rozpatrzone przez komisję powołaną przez Organizatora, a wynik ogłoszony w pierwszym dniu Targów.
</t>
    </r>
    <r>
      <rPr>
        <b/>
        <sz val="7.5"/>
        <color theme="1"/>
        <rFont val="Calibri"/>
        <family val="2"/>
        <charset val="238"/>
        <scheme val="minor"/>
      </rPr>
      <t>XIV. Załadunek i rozładunek</t>
    </r>
    <r>
      <rPr>
        <sz val="7.5"/>
        <color theme="1"/>
        <rFont val="Calibri"/>
        <family val="2"/>
        <charset val="238"/>
        <scheme val="minor"/>
      </rPr>
      <t xml:space="preserve">
1. Załadunek i rozładunek eksponatów odbywa się na koszt Wystawcy.
2. Zamówienie na usługę dźwigu lub ładowarki należy dokonać indywidualnie.
3. Organizator posiada rampę wyładowczą.
</t>
    </r>
    <r>
      <rPr>
        <b/>
        <sz val="7.5"/>
        <color theme="1"/>
        <rFont val="Calibri"/>
        <family val="2"/>
        <charset val="238"/>
        <scheme val="minor"/>
      </rPr>
      <t>XV. Zasady użytkowania samochodów 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samo-
chodami w godzinach otwarcia targów.
2. Pozostawienie samochodu na stoisku wymaga
wcześniejszego uzgodnienia z Organizatorem.
</t>
    </r>
    <r>
      <rPr>
        <b/>
        <sz val="7.5"/>
        <color theme="1"/>
        <rFont val="Calibri"/>
        <family val="2"/>
        <charset val="238"/>
        <scheme val="minor"/>
      </rPr>
      <t>XVI.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„A”; „B”, „C” następuje przyjęcie warunków niniejszego regulaminu.
2. Zgłoszenie uczestnictwa w Targach, spełniające wszystkie warunki określone w niniejszym regulaminie, powoduje  zobowiązania Wystawca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3. Zgodnie z art.13 ogólnego rozporządzenia o ochronie danych osobowych z dnia 27 kwietnia 2016 r. (Dz. Urz. </t>
    </r>
  </si>
  <si>
    <r>
      <t>Wyrażamy zgodę na wykorzystanie wizerunku w związku z nagrywaniem materiałów video oraz fotografowaniem przebiegu imprezy</t>
    </r>
    <r>
      <rPr>
        <b/>
        <sz val="11"/>
        <color rgb="FF000000"/>
        <rFont val="Verdana"/>
        <family val="2"/>
        <charset val="238"/>
      </rPr>
      <t xml:space="preserve"> </t>
    </r>
  </si>
  <si>
    <r>
      <t xml:space="preserve">1. Rezygnacja z udziału w Targach wymaga formy pisemnej, pod rygorem nieważności. Za datę odwołania uczestnictwa uważa się datę wpływu pisma do Organizatora. 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>2. W przypadku odwołania uczestnictwa w Targach, w terminie powyżej 7 dni od ich rozpoczęcia i wniesienia opłaty, Wystawcy przysługuje zwrot należności w wysokości 50% wpłaconej sumy.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3.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VI.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7.5"/>
        <color theme="1"/>
        <rFont val="Calibri"/>
        <family val="2"/>
        <charset val="238"/>
        <scheme val="minor"/>
      </rPr>
      <t>VII.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życzeń Wystawcy, realizowanych w miarę możliwości przez Organizatora.
2. Wszelkie szkody i braki powstałe w wyniku użytkowania stoiska pokrywa Wystawca.
3. Wszelkie prace elektryczne na stoisku wykonywane są wyłącznie przez Organizatora.
</t>
    </r>
  </si>
  <si>
    <r>
      <t xml:space="preserve">4. Zabrania się dokonywania wykopów, wbijania pali i innych elementów powyżej 30 cm głębokości bez zgody Organizatora.
5. Po zakończeniu Targów Wystawca pozostawia stoisko uprzątnięte.
</t>
    </r>
    <r>
      <rPr>
        <b/>
        <sz val="7.5"/>
        <color theme="1"/>
        <rFont val="Calibri"/>
        <family val="2"/>
        <charset val="238"/>
        <scheme val="minor"/>
      </rPr>
      <t>VIII. Usługi</t>
    </r>
    <r>
      <rPr>
        <sz val="7.5"/>
        <color theme="1"/>
        <rFont val="Calibri"/>
        <family val="2"/>
        <charset val="238"/>
        <scheme val="minor"/>
      </rPr>
      <t xml:space="preserve">
1. Opłata za stoisko (A pkt. 1 zamówienia) obejmuje wyłącznie najem powierzchni wystawienniczej, określona w Formularzu „B” .
2. Na życzenie Wystawcy, za dodatkową opłatą, Organizator zapewnia uzupełniający plik usług i wyposażenia (A pkt. od 2 do 6) określonych w Formularzu „C”.
</t>
    </r>
    <r>
      <rPr>
        <b/>
        <sz val="7.5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eksponatów w dniu poprzedzającym otwarcie Targów, do godz. 22.00. Po godzinie 22.00 urządzanie stoiska będzie możliwe tylko za zgodą Organizatora.
2. Wystawca zobowiązany jest do przygotowania stoiska do godz. 8.00 w dniu rozpoczęcia Targów.
3. Eksponaty nie mogą utrudniać lub uniemożliwiać przemieszczania się uczestników i publiczności.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Likwidację stoiska można rozpocząć ostatniego dnia Targów, po godz. 17.00, a zakończyć należy najpóźniej do godziny 22.00. Jeżeli Wystawca potrzebuje więcej czasu na likwidację stoiska, proszony jest o kontakt z Organizatorem. Likwidację stoiska może być kontynuowana dnia następnego od godz. 7.00.
</t>
    </r>
    <r>
      <rPr>
        <b/>
        <sz val="7.5"/>
        <color theme="1"/>
        <rFont val="Calibri"/>
        <family val="2"/>
        <charset val="238"/>
        <scheme val="minor"/>
      </rPr>
      <t>X. Katalog i reklama</t>
    </r>
    <r>
      <rPr>
        <sz val="7.5"/>
        <color theme="1"/>
        <rFont val="Calibri"/>
        <family val="2"/>
        <charset val="238"/>
        <scheme val="minor"/>
      </rPr>
      <t xml:space="preserve">
1. Wpis do katalogu targowego jest obowiązkowy.   
2. Katalog stanowi część składową „Gazety Targowej’. „Gazeta Targowa” jest w formacie A5.  </t>
    </r>
  </si>
  <si>
    <r>
      <t xml:space="preserve"> 3.Wystawca ma prawo do reklamowania swoich towarów wyłącznie na terenie stoiska.
4. Umieszczenie reklamy i materiałów promocyjnych poza stoiskiem wymaga zgody Organizatora i dodatkowej kowej opłaty.
5. Użycie sprzętu do nagłaśniania na stoisku może nastąpić tylko za zgodą Organizatora.
6. Pokaz pracy sprzętu na stoisku odbywa się tylko po uzgodnieniu z Organizatorem.
</t>
    </r>
    <r>
      <rPr>
        <b/>
        <sz val="7.5"/>
        <color theme="1"/>
        <rFont val="Calibri"/>
        <family val="2"/>
        <charset val="238"/>
        <scheme val="minor"/>
      </rPr>
      <t>XI.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Organizator nie odpowiada za szkody spowodowane: kradzieżą, ogniem, wichurą, uderzeniem pioruna, eksplozją, zalaniem wodą, przerwą w dostawie prądu oraz przyczynami niezależnymi od Organizatora.
4. Organizator nie odpowiada za zmianę organizacji Targów, ich odwołanie i przerwanie oraz zmiany warunków organizacyjnych lub finansowych, spowodowane działaniem siły wyższej lub zarządzeniami władz państwowych.
5. Organizator nie odpowiada za pogorszenie warunków wystawienniczych (jakość nawierzchni stoisk i dróg dojazdowych) wynikających z nadmiernych opadów deszczu.
6. Organizator nie odpowiada za mienie pozostawione na stoisku opuszczonym chwilowo przez Wystawcę.
7. Za codzienny nadzór i ochronę stoiska na godzinę przed otwarciem, w godzinach otwarcia oraz godzinę po zamknięciu odpowiedzialny jest Wystawca.                                                                                    8. Po zamknięciu dnia targowego Organizator i firma ochroniarska odpowiada za ogólne bezpieczeństwo na terenie targów.</t>
    </r>
  </si>
  <si>
    <r>
      <rPr>
        <b/>
        <sz val="7.5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7.5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7.5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1. Warunkiem udziału w Targach jest przesłanie na adres Organizatora do dnia 7 czerwca wypełnionych Formularzy „A”; „B” i „C”; stanowiących Umowę - Zgłoszenie. W przypadku zgłoszenia elektronicznego wystarczy podać datę i dane osobowe (imię i nazwisko) na dole formularza A i wysłać go z oficjalnej poczty elektronicznej na e-mail Biura targów.  W przypadku pisma odręcznego podpisane formularze należy zeskanować i przesłać faksem/mailem.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takie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7.5"/>
        <color theme="1"/>
        <rFont val="Calibri"/>
        <family val="2"/>
        <charset val="238"/>
        <scheme val="minor"/>
      </rPr>
      <t>IV.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należności w wysokości i formie określonej w Umowie - Zgłoszeniu.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</si>
</sst>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6" fillId="0" borderId="11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" xfId="0" applyBorder="1"/>
    <xf numFmtId="0" fontId="21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top" wrapText="1"/>
    </xf>
    <xf numFmtId="0" fontId="26" fillId="0" borderId="0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7" fillId="0" borderId="0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3" borderId="12" xfId="0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left" wrapText="1"/>
      <protection locked="0"/>
    </xf>
    <xf numFmtId="0" fontId="8" fillId="3" borderId="13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6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3" borderId="11" xfId="0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3" borderId="11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3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2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1" fillId="3" borderId="11" xfId="0" applyFont="1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vertical="center" wrapText="1"/>
      <protection locked="0"/>
    </xf>
    <xf numFmtId="0" fontId="0" fillId="3" borderId="13" xfId="0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9" fillId="0" borderId="11" xfId="0" applyNumberFormat="1" applyFont="1" applyBorder="1" applyAlignment="1" applyProtection="1">
      <alignment horizontal="center" vertical="center" wrapText="1"/>
    </xf>
    <xf numFmtId="1" fontId="0" fillId="0" borderId="13" xfId="0" applyNumberFormat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5" fillId="0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7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185057</xdr:colOff>
      <xdr:row>10</xdr:row>
      <xdr:rowOff>130629</xdr:rowOff>
    </xdr:from>
    <xdr:to>
      <xdr:col>3</xdr:col>
      <xdr:colOff>317046</xdr:colOff>
      <xdr:row>19</xdr:row>
      <xdr:rowOff>109348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10" y="1221574"/>
          <a:ext cx="1815478" cy="1784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abSelected="1" zoomScale="64" zoomScaleNormal="64" workbookViewId="0">
      <selection activeCell="C3" sqref="C3:Q3"/>
    </sheetView>
  </sheetViews>
  <sheetFormatPr defaultRowHeight="15" x14ac:dyDescent="0.25"/>
  <cols>
    <col min="1" max="1" width="0.42578125" customWidth="1"/>
    <col min="2" max="2" width="0.5703125" customWidth="1"/>
    <col min="3" max="3" width="25.28515625" customWidth="1"/>
    <col min="4" max="4" width="6.7109375" customWidth="1"/>
    <col min="5" max="5" width="4.28515625" customWidth="1"/>
    <col min="6" max="6" width="0.7109375" customWidth="1"/>
    <col min="7" max="7" width="5.7109375" customWidth="1"/>
    <col min="8" max="9" width="0.7109375" customWidth="1"/>
    <col min="10" max="10" width="1.140625" customWidth="1"/>
    <col min="11" max="11" width="3.5703125" customWidth="1"/>
    <col min="12" max="12" width="10.140625" customWidth="1"/>
    <col min="13" max="13" width="9.28515625" customWidth="1"/>
    <col min="14" max="14" width="7.28515625" customWidth="1"/>
    <col min="15" max="15" width="13.140625" customWidth="1"/>
    <col min="16" max="16" width="5.28515625" customWidth="1"/>
    <col min="17" max="17" width="5.140625" customWidth="1"/>
    <col min="18" max="18" width="0.42578125" customWidth="1"/>
  </cols>
  <sheetData>
    <row r="1" spans="2:17" ht="4.5" customHeight="1" x14ac:dyDescent="0.25"/>
    <row r="2" spans="2:17" ht="2.25" customHeight="1" x14ac:dyDescent="0.25">
      <c r="B2" s="79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75"/>
    </row>
    <row r="3" spans="2:17" ht="20.25" customHeight="1" x14ac:dyDescent="0.25">
      <c r="B3" s="81"/>
      <c r="C3" s="132" t="s">
        <v>0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</row>
    <row r="4" spans="2:17" ht="20.25" customHeight="1" x14ac:dyDescent="0.25">
      <c r="B4" s="81"/>
      <c r="C4" s="134" t="s">
        <v>1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</row>
    <row r="5" spans="2:17" ht="3" customHeight="1" x14ac:dyDescent="0.25">
      <c r="B5" s="82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83"/>
    </row>
    <row r="6" spans="2:17" ht="5.25" customHeight="1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3" customHeight="1" x14ac:dyDescent="0.25"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80"/>
    </row>
    <row r="8" spans="2:17" ht="19.5" customHeight="1" x14ac:dyDescent="0.25">
      <c r="B8" s="81"/>
      <c r="C8" s="135" t="s">
        <v>102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6"/>
    </row>
    <row r="9" spans="2:17" ht="3.75" customHeight="1" x14ac:dyDescent="0.35">
      <c r="B9" s="8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ht="4.5" customHeight="1" x14ac:dyDescent="0.35"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ht="15.75" x14ac:dyDescent="0.25">
      <c r="C11" s="1"/>
      <c r="D11" s="1"/>
      <c r="E11" s="1"/>
      <c r="F11" s="55"/>
      <c r="G11" s="137" t="s">
        <v>2</v>
      </c>
      <c r="H11" s="138"/>
      <c r="I11" s="138"/>
      <c r="J11" s="138"/>
      <c r="K11" s="138"/>
      <c r="L11" s="142"/>
      <c r="M11" s="123"/>
      <c r="N11" s="123"/>
      <c r="O11" s="123"/>
      <c r="P11" s="123"/>
      <c r="Q11" s="124"/>
    </row>
    <row r="12" spans="2:17" ht="15.75" x14ac:dyDescent="0.25">
      <c r="C12" s="1"/>
      <c r="D12" s="1"/>
      <c r="E12" s="1"/>
      <c r="F12" s="55"/>
      <c r="G12" s="143"/>
      <c r="H12" s="144"/>
      <c r="I12" s="144"/>
      <c r="J12" s="144"/>
      <c r="K12" s="144"/>
      <c r="L12" s="144"/>
      <c r="M12" s="144"/>
      <c r="N12" s="144"/>
      <c r="O12" s="144"/>
      <c r="P12" s="144"/>
      <c r="Q12" s="145"/>
    </row>
    <row r="13" spans="2:17" ht="15.75" x14ac:dyDescent="0.25">
      <c r="C13" s="1"/>
      <c r="D13" s="1"/>
      <c r="E13" s="1"/>
      <c r="F13" s="55"/>
      <c r="G13" s="146"/>
      <c r="H13" s="147"/>
      <c r="I13" s="147"/>
      <c r="J13" s="147"/>
      <c r="K13" s="147"/>
      <c r="L13" s="147"/>
      <c r="M13" s="147"/>
      <c r="N13" s="147"/>
      <c r="O13" s="147"/>
      <c r="P13" s="147"/>
      <c r="Q13" s="148"/>
    </row>
    <row r="14" spans="2:17" ht="15.75" x14ac:dyDescent="0.25">
      <c r="C14" s="1"/>
      <c r="D14" s="1"/>
      <c r="E14" s="1"/>
      <c r="F14" s="55"/>
      <c r="G14" s="137" t="s">
        <v>3</v>
      </c>
      <c r="H14" s="149"/>
      <c r="I14" s="149"/>
      <c r="J14" s="149"/>
      <c r="K14" s="149"/>
      <c r="L14" s="141"/>
      <c r="M14" s="129"/>
      <c r="N14" s="129"/>
      <c r="O14" s="129"/>
      <c r="P14" s="129"/>
      <c r="Q14" s="140"/>
    </row>
    <row r="15" spans="2:17" ht="15.75" x14ac:dyDescent="0.25">
      <c r="C15" s="1"/>
      <c r="D15" s="1"/>
      <c r="E15" s="1"/>
      <c r="F15" s="55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4"/>
    </row>
    <row r="16" spans="2:17" ht="15.75" x14ac:dyDescent="0.25">
      <c r="C16" s="1"/>
      <c r="D16" s="1"/>
      <c r="E16" s="1"/>
      <c r="F16" s="55"/>
      <c r="G16" s="122"/>
      <c r="H16" s="123"/>
      <c r="I16" s="123"/>
      <c r="J16" s="123"/>
      <c r="K16" s="123"/>
      <c r="L16" s="123"/>
      <c r="M16" s="123"/>
      <c r="N16" s="123"/>
      <c r="O16" s="123"/>
      <c r="P16" s="123"/>
      <c r="Q16" s="124"/>
    </row>
    <row r="17" spans="2:17" ht="16.5" customHeight="1" x14ac:dyDescent="0.25">
      <c r="C17" s="1"/>
      <c r="D17" s="1"/>
      <c r="E17" s="1"/>
      <c r="F17" s="55"/>
      <c r="G17" s="53" t="s">
        <v>4</v>
      </c>
      <c r="H17" s="125"/>
      <c r="I17" s="126"/>
      <c r="J17" s="126"/>
      <c r="K17" s="126"/>
      <c r="L17" s="126"/>
      <c r="M17" s="126"/>
      <c r="N17" s="21" t="s">
        <v>5</v>
      </c>
      <c r="O17" s="139"/>
      <c r="P17" s="129"/>
      <c r="Q17" s="140"/>
    </row>
    <row r="18" spans="2:17" ht="15.75" x14ac:dyDescent="0.25">
      <c r="C18" s="1"/>
      <c r="D18" s="1"/>
      <c r="E18" s="1"/>
      <c r="F18" s="55"/>
      <c r="G18" s="137" t="s">
        <v>6</v>
      </c>
      <c r="H18" s="149"/>
      <c r="I18" s="149"/>
      <c r="J18" s="149"/>
      <c r="K18" s="149"/>
      <c r="L18" s="141"/>
      <c r="M18" s="129"/>
      <c r="N18" s="21" t="s">
        <v>65</v>
      </c>
      <c r="O18" s="139"/>
      <c r="P18" s="129"/>
      <c r="Q18" s="140"/>
    </row>
    <row r="19" spans="2:17" ht="15.75" x14ac:dyDescent="0.25">
      <c r="C19" s="1"/>
      <c r="D19" s="1"/>
      <c r="E19" s="1"/>
      <c r="F19" s="55"/>
      <c r="G19" s="127" t="s">
        <v>130</v>
      </c>
      <c r="H19" s="128"/>
      <c r="I19" s="128"/>
      <c r="J19" s="128"/>
      <c r="K19" s="128"/>
      <c r="L19" s="128"/>
      <c r="M19" s="128"/>
      <c r="N19" s="129"/>
      <c r="O19" s="130"/>
      <c r="P19" s="130"/>
      <c r="Q19" s="131"/>
    </row>
    <row r="20" spans="2:17" ht="15.75" x14ac:dyDescent="0.25">
      <c r="C20" s="1"/>
      <c r="D20" s="1"/>
      <c r="E20" s="1"/>
      <c r="F20" s="55"/>
      <c r="G20" s="119" t="s">
        <v>7</v>
      </c>
      <c r="H20" s="120"/>
      <c r="I20" s="120"/>
      <c r="J20" s="120"/>
      <c r="K20" s="120"/>
      <c r="L20" s="121"/>
      <c r="M20" s="116"/>
      <c r="N20" s="117"/>
      <c r="O20" s="117"/>
      <c r="P20" s="117"/>
      <c r="Q20" s="118"/>
    </row>
    <row r="21" spans="2:17" ht="3.75" customHeight="1" x14ac:dyDescent="0.25">
      <c r="C21" s="1"/>
      <c r="D21" s="1"/>
      <c r="E21" s="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2:17" ht="6.75" hidden="1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3" customHeight="1" x14ac:dyDescent="0.25">
      <c r="B23" s="79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80"/>
    </row>
    <row r="24" spans="2:17" ht="17.25" x14ac:dyDescent="0.3">
      <c r="B24" s="81"/>
      <c r="C24" s="107" t="s">
        <v>133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2:17" ht="17.25" x14ac:dyDescent="0.3">
      <c r="B25" s="81"/>
      <c r="C25" s="107" t="s">
        <v>8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2:17" ht="17.25" x14ac:dyDescent="0.3">
      <c r="B26" s="81"/>
      <c r="C26" s="107" t="s">
        <v>9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2:17" ht="17.25" x14ac:dyDescent="0.3">
      <c r="B27" s="81"/>
      <c r="C27" s="112" t="s">
        <v>91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2:17" ht="17.25" x14ac:dyDescent="0.3">
      <c r="B28" s="81"/>
      <c r="C28" s="107" t="s">
        <v>92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8"/>
    </row>
    <row r="29" spans="2:17" ht="3.75" customHeight="1" x14ac:dyDescent="0.25">
      <c r="B29" s="82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83"/>
    </row>
    <row r="30" spans="2:17" ht="5.25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34.5" customHeight="1" x14ac:dyDescent="0.25">
      <c r="B31" s="79"/>
      <c r="C31" s="162" t="s">
        <v>131</v>
      </c>
      <c r="D31" s="163"/>
      <c r="E31" s="163"/>
      <c r="F31" s="163"/>
      <c r="G31" s="163"/>
      <c r="H31" s="164"/>
      <c r="I31" s="2"/>
      <c r="J31" s="55"/>
      <c r="K31" s="57" t="s">
        <v>10</v>
      </c>
      <c r="L31" s="114" t="s">
        <v>11</v>
      </c>
      <c r="M31" s="111"/>
      <c r="N31" s="111"/>
      <c r="O31" s="111"/>
      <c r="P31" s="114" t="s">
        <v>12</v>
      </c>
      <c r="Q31" s="111"/>
    </row>
    <row r="32" spans="2:17" ht="24" customHeight="1" x14ac:dyDescent="0.25">
      <c r="B32" s="81"/>
      <c r="C32" s="165"/>
      <c r="D32" s="165"/>
      <c r="E32" s="165"/>
      <c r="F32" s="165"/>
      <c r="G32" s="165"/>
      <c r="H32" s="166"/>
      <c r="I32" s="9"/>
      <c r="J32" s="9"/>
      <c r="K32" s="6" t="s">
        <v>13</v>
      </c>
      <c r="L32" s="110" t="s">
        <v>134</v>
      </c>
      <c r="M32" s="111"/>
      <c r="N32" s="111"/>
      <c r="O32" s="111"/>
      <c r="P32" s="115" t="str">
        <f>IF((SUM('Formularz B'!P21)+SUM('Formularz B'!O31:P31)+SUM('Formularz B'!O40:P40))&gt;0,SUM('Formularz B'!P21)+SUM('Formularz B'!O31:P31)+SUM('Formularz B'!O40:P40)," ")</f>
        <v xml:space="preserve"> </v>
      </c>
      <c r="Q32" s="115"/>
    </row>
    <row r="33" spans="2:17" ht="24" customHeight="1" x14ac:dyDescent="0.25">
      <c r="B33" s="81"/>
      <c r="C33" s="165"/>
      <c r="D33" s="165"/>
      <c r="E33" s="165"/>
      <c r="F33" s="165"/>
      <c r="G33" s="165"/>
      <c r="H33" s="166"/>
      <c r="I33" s="9"/>
      <c r="J33" s="9"/>
      <c r="K33" s="6" t="s">
        <v>14</v>
      </c>
      <c r="L33" s="110" t="s">
        <v>103</v>
      </c>
      <c r="M33" s="111"/>
      <c r="N33" s="111"/>
      <c r="O33" s="111"/>
      <c r="P33" s="115" t="str">
        <f>IF(SUM('Formularz C'!R17:T17)&gt;0,SUM('Formularz C'!R17:T17)," ")</f>
        <v xml:space="preserve"> </v>
      </c>
      <c r="Q33" s="115"/>
    </row>
    <row r="34" spans="2:17" ht="24" customHeight="1" x14ac:dyDescent="0.25">
      <c r="B34" s="81"/>
      <c r="C34" s="165"/>
      <c r="D34" s="165"/>
      <c r="E34" s="165"/>
      <c r="F34" s="165"/>
      <c r="G34" s="165"/>
      <c r="H34" s="166"/>
      <c r="I34" s="9"/>
      <c r="J34" s="9"/>
      <c r="K34" s="6" t="s">
        <v>15</v>
      </c>
      <c r="L34" s="110" t="s">
        <v>104</v>
      </c>
      <c r="M34" s="111"/>
      <c r="N34" s="111"/>
      <c r="O34" s="111"/>
      <c r="P34" s="115" t="str">
        <f>IF(SUM('Formularz C'!H21:H25)&gt;0,SUM('Formularz C'!H21:H25)," ")</f>
        <v xml:space="preserve"> </v>
      </c>
      <c r="Q34" s="115"/>
    </row>
    <row r="35" spans="2:17" ht="24" customHeight="1" x14ac:dyDescent="0.25">
      <c r="B35" s="81"/>
      <c r="C35" s="167" t="s">
        <v>137</v>
      </c>
      <c r="D35" s="165"/>
      <c r="E35" s="165"/>
      <c r="F35" s="165"/>
      <c r="G35" s="165"/>
      <c r="H35" s="166"/>
      <c r="I35" s="9"/>
      <c r="J35" s="9"/>
      <c r="K35" s="6" t="s">
        <v>16</v>
      </c>
      <c r="L35" s="110" t="s">
        <v>105</v>
      </c>
      <c r="M35" s="111"/>
      <c r="N35" s="111"/>
      <c r="O35" s="111"/>
      <c r="P35" s="115" t="str">
        <f>IF(SUM('Formularz C'!S23:T24)&gt;0,SUM('Formularz C'!S23:T24)," ")</f>
        <v xml:space="preserve"> </v>
      </c>
      <c r="Q35" s="115"/>
    </row>
    <row r="36" spans="2:17" ht="24" customHeight="1" x14ac:dyDescent="0.25">
      <c r="B36" s="81"/>
      <c r="C36" s="165"/>
      <c r="D36" s="165"/>
      <c r="E36" s="165"/>
      <c r="F36" s="165"/>
      <c r="G36" s="165"/>
      <c r="H36" s="166"/>
      <c r="I36" s="9"/>
      <c r="J36" s="9"/>
      <c r="K36" s="6" t="s">
        <v>17</v>
      </c>
      <c r="L36" s="110" t="s">
        <v>106</v>
      </c>
      <c r="M36" s="111"/>
      <c r="N36" s="111"/>
      <c r="O36" s="111"/>
      <c r="P36" s="115" t="str">
        <f>'Formularz B'!P42</f>
        <v xml:space="preserve"> </v>
      </c>
      <c r="Q36" s="115"/>
    </row>
    <row r="37" spans="2:17" ht="24" customHeight="1" thickBot="1" x14ac:dyDescent="0.3">
      <c r="B37" s="81"/>
      <c r="C37" s="165"/>
      <c r="D37" s="165"/>
      <c r="E37" s="165"/>
      <c r="F37" s="165"/>
      <c r="G37" s="165"/>
      <c r="H37" s="166"/>
      <c r="I37" s="9"/>
      <c r="J37" s="9"/>
      <c r="K37" s="6" t="s">
        <v>18</v>
      </c>
      <c r="L37" s="110" t="s">
        <v>107</v>
      </c>
      <c r="M37" s="111"/>
      <c r="N37" s="111"/>
      <c r="O37" s="111"/>
      <c r="P37" s="109" t="str">
        <f>IF(SUM('Formularz C'!Q50:T50)&gt;0,SUM('Formularz C'!Q50:T50)," ")</f>
        <v xml:space="preserve"> </v>
      </c>
      <c r="Q37" s="109"/>
    </row>
    <row r="38" spans="2:17" ht="39.75" customHeight="1" thickBot="1" x14ac:dyDescent="0.3">
      <c r="B38" s="82"/>
      <c r="C38" s="168"/>
      <c r="D38" s="168"/>
      <c r="E38" s="168"/>
      <c r="F38" s="168"/>
      <c r="G38" s="168"/>
      <c r="H38" s="169"/>
      <c r="I38" s="9"/>
      <c r="J38" s="9"/>
      <c r="K38" s="6" t="s">
        <v>19</v>
      </c>
      <c r="L38" s="170" t="s">
        <v>132</v>
      </c>
      <c r="M38" s="171"/>
      <c r="N38" s="171"/>
      <c r="O38" s="172"/>
      <c r="P38" s="160" t="str">
        <f>IF(SUM(P32:Q37)&gt;0,SUM(P32:Q37)," ")</f>
        <v xml:space="preserve"> </v>
      </c>
      <c r="Q38" s="161"/>
    </row>
    <row r="39" spans="2:17" ht="3.75" customHeight="1" x14ac:dyDescent="0.25">
      <c r="B39" s="3"/>
      <c r="C39" s="55"/>
      <c r="D39" s="55"/>
      <c r="E39" s="55"/>
      <c r="F39" s="55"/>
      <c r="G39" s="55"/>
      <c r="H39" s="55"/>
      <c r="I39" s="2"/>
      <c r="J39" s="55"/>
      <c r="K39" s="55"/>
      <c r="L39" s="55"/>
      <c r="M39" s="55"/>
      <c r="N39" s="55"/>
      <c r="O39" s="55"/>
      <c r="P39" s="55"/>
      <c r="Q39" s="55"/>
    </row>
    <row r="40" spans="2:17" ht="3.75" customHeight="1" x14ac:dyDescent="0.25">
      <c r="B40" s="79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80"/>
    </row>
    <row r="41" spans="2:17" ht="16.5" customHeight="1" x14ac:dyDescent="0.25">
      <c r="B41" s="81"/>
      <c r="C41" s="153" t="s">
        <v>20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4"/>
    </row>
    <row r="42" spans="2:17" ht="18" customHeight="1" x14ac:dyDescent="0.3">
      <c r="B42" s="81"/>
      <c r="C42" s="155" t="s">
        <v>90</v>
      </c>
      <c r="D42" s="155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7"/>
    </row>
    <row r="43" spans="2:17" ht="3.75" customHeight="1" x14ac:dyDescent="0.25">
      <c r="B43" s="82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78"/>
    </row>
    <row r="44" spans="2:17" ht="5.2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 ht="3.75" customHeight="1" x14ac:dyDescent="0.25">
      <c r="B45" s="79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75"/>
    </row>
    <row r="46" spans="2:17" x14ac:dyDescent="0.25">
      <c r="B46" s="81"/>
      <c r="C46" s="158" t="s">
        <v>21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9"/>
    </row>
    <row r="47" spans="2:17" ht="18" customHeight="1" x14ac:dyDescent="0.25">
      <c r="B47" s="81"/>
      <c r="C47" s="4" t="s">
        <v>22</v>
      </c>
      <c r="D47" s="4"/>
      <c r="E47" s="152"/>
      <c r="F47" s="126"/>
      <c r="G47" s="126"/>
      <c r="H47" s="126"/>
      <c r="I47" s="126"/>
      <c r="J47" s="126"/>
      <c r="K47" s="126"/>
      <c r="L47" s="131"/>
      <c r="M47" s="3"/>
      <c r="N47" s="3"/>
      <c r="O47" s="3"/>
      <c r="P47" s="3"/>
      <c r="Q47" s="76"/>
    </row>
    <row r="48" spans="2:17" ht="3.75" customHeight="1" x14ac:dyDescent="0.25">
      <c r="B48" s="82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78"/>
    </row>
    <row r="49" spans="2:17" ht="5.25" customHeight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ht="3.75" customHeight="1" x14ac:dyDescent="0.25">
      <c r="B50" s="79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75"/>
    </row>
    <row r="51" spans="2:17" ht="15.75" customHeight="1" x14ac:dyDescent="0.25">
      <c r="B51" s="88"/>
      <c r="C51" s="150" t="s">
        <v>89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1"/>
    </row>
    <row r="52" spans="2:17" ht="19.5" customHeight="1" x14ac:dyDescent="0.25">
      <c r="B52" s="89"/>
      <c r="C52" s="4" t="s">
        <v>88</v>
      </c>
      <c r="D52" s="19"/>
      <c r="E52" s="152"/>
      <c r="F52" s="130"/>
      <c r="G52" s="130"/>
      <c r="H52" s="130"/>
      <c r="I52" s="130"/>
      <c r="J52" s="130"/>
      <c r="K52" s="130"/>
      <c r="L52" s="131"/>
      <c r="M52" s="3"/>
      <c r="N52" s="3"/>
      <c r="O52" s="3"/>
      <c r="P52" s="3"/>
      <c r="Q52" s="76"/>
    </row>
    <row r="53" spans="2:17" ht="3.75" customHeight="1" x14ac:dyDescent="0.25">
      <c r="B53" s="82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78"/>
    </row>
    <row r="54" spans="2:17" ht="5.2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ht="3" customHeight="1" x14ac:dyDescent="0.25">
      <c r="B55" s="79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75"/>
    </row>
    <row r="56" spans="2:17" ht="27.75" customHeight="1" x14ac:dyDescent="0.25">
      <c r="B56" s="81"/>
      <c r="C56" s="179" t="s">
        <v>23</v>
      </c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66"/>
    </row>
    <row r="57" spans="2:17" ht="27.75" customHeight="1" x14ac:dyDescent="0.25">
      <c r="B57" s="81"/>
      <c r="C57" s="185" t="s">
        <v>139</v>
      </c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</row>
    <row r="58" spans="2:17" ht="18.75" customHeight="1" x14ac:dyDescent="0.25">
      <c r="B58" s="81"/>
      <c r="C58" s="20" t="s">
        <v>28</v>
      </c>
      <c r="D58" s="177"/>
      <c r="E58" s="178"/>
      <c r="F58" s="58"/>
      <c r="G58" s="54" t="s">
        <v>24</v>
      </c>
      <c r="H58" s="58"/>
      <c r="I58" s="58"/>
      <c r="J58" s="58"/>
      <c r="K58" s="182"/>
      <c r="L58" s="183"/>
      <c r="M58" s="183"/>
      <c r="N58" s="184"/>
      <c r="O58" s="180" t="s">
        <v>25</v>
      </c>
      <c r="P58" s="181"/>
      <c r="Q58" s="76"/>
    </row>
    <row r="59" spans="2:17" ht="3.75" customHeight="1" x14ac:dyDescent="0.25">
      <c r="B59" s="82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78"/>
    </row>
    <row r="60" spans="2:17" ht="3" customHeight="1" thickBot="1" x14ac:dyDescent="0.3"/>
    <row r="61" spans="2:17" ht="24.75" customHeight="1" thickBot="1" x14ac:dyDescent="0.3">
      <c r="B61" s="173" t="s">
        <v>26</v>
      </c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5"/>
      <c r="O61" s="175"/>
      <c r="P61" s="176"/>
      <c r="Q61" s="56" t="s">
        <v>27</v>
      </c>
    </row>
  </sheetData>
  <sheetProtection algorithmName="SHA-512" hashValue="S3CQjoAbxXTsJV56XiFNdIHZOLEFBOazshm9I3I8YvCeF1+h8ZRw1K6NaVXNMblcCLcLeSkQDRPmmdal2VUX9g==" saltValue="ljOrj0j2Ld60M/CW4uitmw==" spinCount="100000" sheet="1" objects="1" scenarios="1"/>
  <mergeCells count="55">
    <mergeCell ref="B61:P61"/>
    <mergeCell ref="D58:E58"/>
    <mergeCell ref="C56:Q56"/>
    <mergeCell ref="O58:P58"/>
    <mergeCell ref="K58:N58"/>
    <mergeCell ref="C57:Q57"/>
    <mergeCell ref="P38:Q38"/>
    <mergeCell ref="C31:H34"/>
    <mergeCell ref="C35:H38"/>
    <mergeCell ref="L36:O36"/>
    <mergeCell ref="L37:O37"/>
    <mergeCell ref="L38:O38"/>
    <mergeCell ref="L33:O33"/>
    <mergeCell ref="C51:Q51"/>
    <mergeCell ref="E52:L52"/>
    <mergeCell ref="C41:Q41"/>
    <mergeCell ref="C42:Q42"/>
    <mergeCell ref="E47:L47"/>
    <mergeCell ref="C46:Q46"/>
    <mergeCell ref="C3:Q3"/>
    <mergeCell ref="C4:Q4"/>
    <mergeCell ref="C8:Q8"/>
    <mergeCell ref="G11:K11"/>
    <mergeCell ref="O18:Q18"/>
    <mergeCell ref="L18:M18"/>
    <mergeCell ref="L11:Q11"/>
    <mergeCell ref="L14:Q14"/>
    <mergeCell ref="O17:Q17"/>
    <mergeCell ref="G12:Q12"/>
    <mergeCell ref="G13:Q13"/>
    <mergeCell ref="G14:K14"/>
    <mergeCell ref="G18:K18"/>
    <mergeCell ref="M20:Q20"/>
    <mergeCell ref="G20:L20"/>
    <mergeCell ref="G15:Q15"/>
    <mergeCell ref="G16:Q16"/>
    <mergeCell ref="H17:M17"/>
    <mergeCell ref="G19:M19"/>
    <mergeCell ref="N19:Q19"/>
    <mergeCell ref="C24:Q24"/>
    <mergeCell ref="P37:Q37"/>
    <mergeCell ref="L34:O34"/>
    <mergeCell ref="L35:O35"/>
    <mergeCell ref="C25:Q25"/>
    <mergeCell ref="C26:Q26"/>
    <mergeCell ref="C27:Q27"/>
    <mergeCell ref="C28:Q28"/>
    <mergeCell ref="L31:O31"/>
    <mergeCell ref="L32:O32"/>
    <mergeCell ref="P36:Q36"/>
    <mergeCell ref="P31:Q31"/>
    <mergeCell ref="P32:Q32"/>
    <mergeCell ref="P33:Q33"/>
    <mergeCell ref="P34:Q34"/>
    <mergeCell ref="P35:Q35"/>
  </mergeCells>
  <pageMargins left="0.19685039370078741" right="0.19685039370078741" top="0.35433070866141736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opLeftCell="A34" zoomScale="98" zoomScaleNormal="98" workbookViewId="0">
      <selection activeCell="B44" sqref="B44:O44"/>
    </sheetView>
  </sheetViews>
  <sheetFormatPr defaultColWidth="9.140625" defaultRowHeight="15" x14ac:dyDescent="0.25"/>
  <cols>
    <col min="1" max="1" width="0.42578125" style="10" customWidth="1"/>
    <col min="2" max="2" width="5.140625" style="10" customWidth="1"/>
    <col min="3" max="3" width="8.140625" style="10" customWidth="1"/>
    <col min="4" max="4" width="25" style="10" customWidth="1"/>
    <col min="5" max="5" width="5.28515625" style="10" customWidth="1"/>
    <col min="6" max="6" width="4.140625" style="10" customWidth="1"/>
    <col min="7" max="7" width="0.85546875" style="10" customWidth="1"/>
    <col min="8" max="8" width="0.7109375" style="10" customWidth="1"/>
    <col min="9" max="10" width="0.5703125" style="10" customWidth="1"/>
    <col min="11" max="12" width="4.85546875" style="10" customWidth="1"/>
    <col min="13" max="13" width="5.7109375" style="10" customWidth="1"/>
    <col min="14" max="14" width="12" style="10" customWidth="1"/>
    <col min="15" max="15" width="10.140625" style="10" customWidth="1"/>
    <col min="16" max="16" width="10.5703125" style="10" customWidth="1"/>
    <col min="17" max="17" width="0.5703125" style="10" customWidth="1"/>
    <col min="18" max="18" width="0.42578125" style="10" hidden="1" customWidth="1"/>
    <col min="19" max="16384" width="9.140625" style="10"/>
  </cols>
  <sheetData>
    <row r="1" spans="1:19" ht="4.5" customHeight="1" x14ac:dyDescent="0.2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.25" customHeight="1" x14ac:dyDescent="0.2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  <c r="Q2" s="72"/>
      <c r="R2" s="72"/>
      <c r="S2" s="72"/>
    </row>
    <row r="3" spans="1:19" ht="30" customHeight="1" x14ac:dyDescent="0.25">
      <c r="B3" s="189" t="s">
        <v>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1"/>
      <c r="Q3" s="72"/>
      <c r="R3" s="72"/>
      <c r="S3" s="72"/>
    </row>
    <row r="4" spans="1:19" ht="19.5" customHeight="1" x14ac:dyDescent="0.25">
      <c r="B4" s="192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72"/>
      <c r="R4" s="72"/>
      <c r="S4" s="72"/>
    </row>
    <row r="5" spans="1:19" ht="3" customHeight="1" x14ac:dyDescent="0.25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  <c r="Q5" s="72"/>
      <c r="R5" s="72"/>
      <c r="S5" s="72"/>
    </row>
    <row r="6" spans="1:19" s="31" customFormat="1" ht="6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72"/>
      <c r="R6" s="72"/>
      <c r="S6" s="72"/>
    </row>
    <row r="7" spans="1:19" s="31" customFormat="1" ht="4.5" customHeight="1" x14ac:dyDescent="0.25">
      <c r="A7" s="25"/>
      <c r="B7" s="9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  <c r="Q7" s="9"/>
      <c r="R7" s="9"/>
      <c r="S7" s="72"/>
    </row>
    <row r="8" spans="1:19" s="31" customFormat="1" ht="21" customHeight="1" x14ac:dyDescent="0.25">
      <c r="A8" s="25"/>
      <c r="B8" s="192" t="s">
        <v>29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  <c r="Q8" s="61"/>
      <c r="R8" s="61"/>
      <c r="S8" s="72"/>
    </row>
    <row r="9" spans="1:19" s="31" customFormat="1" ht="5.25" customHeight="1" x14ac:dyDescent="0.25">
      <c r="A9" s="25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  <c r="Q9" s="12"/>
      <c r="R9" s="12"/>
      <c r="S9" s="72"/>
    </row>
    <row r="10" spans="1:19" s="31" customFormat="1" ht="6.75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72"/>
      <c r="R10" s="72"/>
      <c r="S10" s="72"/>
    </row>
    <row r="11" spans="1:19" s="31" customFormat="1" ht="26.25" customHeight="1" x14ac:dyDescent="0.25">
      <c r="A11" s="72"/>
      <c r="B11" s="34" t="s">
        <v>27</v>
      </c>
      <c r="C11" s="193" t="s">
        <v>108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72"/>
      <c r="R11" s="72"/>
      <c r="S11" s="72"/>
    </row>
    <row r="12" spans="1:19" s="31" customFormat="1" ht="3.75" customHeigh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5"/>
    </row>
    <row r="13" spans="1:19" ht="21" customHeight="1" x14ac:dyDescent="0.25">
      <c r="B13" s="194" t="s">
        <v>109</v>
      </c>
      <c r="C13" s="195"/>
      <c r="D13" s="195"/>
      <c r="E13" s="195"/>
      <c r="F13" s="196"/>
      <c r="G13" s="59"/>
      <c r="H13" s="59"/>
      <c r="I13" s="72"/>
      <c r="J13" s="72"/>
      <c r="K13" s="199" t="s">
        <v>30</v>
      </c>
      <c r="L13" s="200"/>
      <c r="M13" s="200"/>
      <c r="N13" s="200"/>
      <c r="O13" s="200"/>
      <c r="P13" s="201"/>
    </row>
    <row r="14" spans="1:19" ht="32.25" customHeight="1" x14ac:dyDescent="0.25">
      <c r="B14" s="110" t="s">
        <v>110</v>
      </c>
      <c r="C14" s="110"/>
      <c r="D14" s="110"/>
      <c r="E14" s="197"/>
      <c r="F14" s="198"/>
      <c r="G14" s="9"/>
      <c r="H14" s="9"/>
      <c r="I14" s="90"/>
      <c r="J14" s="90"/>
      <c r="K14" s="186" t="s">
        <v>31</v>
      </c>
      <c r="L14" s="186"/>
      <c r="M14" s="110"/>
      <c r="N14" s="22" t="s">
        <v>47</v>
      </c>
      <c r="O14" s="22" t="s">
        <v>45</v>
      </c>
      <c r="P14" s="22" t="s">
        <v>37</v>
      </c>
    </row>
    <row r="15" spans="1:19" ht="26.25" customHeight="1" x14ac:dyDescent="0.25">
      <c r="B15" s="110" t="s">
        <v>111</v>
      </c>
      <c r="C15" s="110"/>
      <c r="D15" s="110"/>
      <c r="E15" s="197"/>
      <c r="F15" s="198"/>
      <c r="G15" s="9"/>
      <c r="H15" s="9"/>
      <c r="I15" s="72"/>
      <c r="J15" s="72"/>
      <c r="K15" s="187" t="s">
        <v>32</v>
      </c>
      <c r="L15" s="187"/>
      <c r="M15" s="188"/>
      <c r="N15" s="23">
        <v>625</v>
      </c>
      <c r="O15" s="46"/>
      <c r="P15" s="23" t="str">
        <f>IF(N15*O15&gt;0,N15*O15," ")</f>
        <v xml:space="preserve"> </v>
      </c>
    </row>
    <row r="16" spans="1:19" ht="26.25" customHeight="1" x14ac:dyDescent="0.25">
      <c r="B16" s="110" t="s">
        <v>112</v>
      </c>
      <c r="C16" s="110"/>
      <c r="D16" s="110"/>
      <c r="E16" s="197"/>
      <c r="F16" s="198"/>
      <c r="G16" s="9"/>
      <c r="H16" s="9"/>
      <c r="I16" s="72"/>
      <c r="J16" s="72"/>
      <c r="K16" s="187" t="s">
        <v>76</v>
      </c>
      <c r="L16" s="187"/>
      <c r="M16" s="188"/>
      <c r="N16" s="23">
        <v>955</v>
      </c>
      <c r="O16" s="46"/>
      <c r="P16" s="23" t="str">
        <f>IF(N16*O16&gt;0,N16*O16," ")</f>
        <v xml:space="preserve"> </v>
      </c>
    </row>
    <row r="17" spans="1:19" ht="26.25" customHeight="1" x14ac:dyDescent="0.25">
      <c r="B17" s="110" t="s">
        <v>113</v>
      </c>
      <c r="C17" s="110"/>
      <c r="D17" s="110"/>
      <c r="E17" s="197"/>
      <c r="F17" s="198"/>
      <c r="G17" s="9"/>
      <c r="H17" s="9"/>
      <c r="I17" s="72"/>
      <c r="J17" s="72"/>
      <c r="K17" s="187" t="s">
        <v>118</v>
      </c>
      <c r="L17" s="187"/>
      <c r="M17" s="188"/>
      <c r="N17" s="23">
        <v>1475</v>
      </c>
      <c r="O17" s="46"/>
      <c r="P17" s="23" t="str">
        <f t="shared" ref="P17:P20" si="0">IF(N17*O17&gt;0,N17*O17," ")</f>
        <v xml:space="preserve"> </v>
      </c>
    </row>
    <row r="18" spans="1:19" ht="26.25" customHeight="1" x14ac:dyDescent="0.25">
      <c r="B18" s="110" t="s">
        <v>114</v>
      </c>
      <c r="C18" s="110"/>
      <c r="D18" s="110"/>
      <c r="E18" s="197"/>
      <c r="F18" s="198"/>
      <c r="G18" s="9"/>
      <c r="H18" s="9"/>
      <c r="I18" s="72"/>
      <c r="J18" s="72"/>
      <c r="K18" s="187" t="s">
        <v>119</v>
      </c>
      <c r="L18" s="187"/>
      <c r="M18" s="188"/>
      <c r="N18" s="23">
        <v>2560</v>
      </c>
      <c r="O18" s="46"/>
      <c r="P18" s="23" t="str">
        <f t="shared" si="0"/>
        <v xml:space="preserve"> </v>
      </c>
    </row>
    <row r="19" spans="1:19" ht="26.25" customHeight="1" x14ac:dyDescent="0.25">
      <c r="B19" s="110" t="s">
        <v>115</v>
      </c>
      <c r="C19" s="110"/>
      <c r="D19" s="110"/>
      <c r="E19" s="197"/>
      <c r="F19" s="198"/>
      <c r="G19" s="9"/>
      <c r="H19" s="9"/>
      <c r="I19" s="72"/>
      <c r="J19" s="72"/>
      <c r="K19" s="187" t="s">
        <v>120</v>
      </c>
      <c r="L19" s="187"/>
      <c r="M19" s="188"/>
      <c r="N19" s="23">
        <v>5445</v>
      </c>
      <c r="O19" s="46"/>
      <c r="P19" s="23" t="str">
        <f t="shared" si="0"/>
        <v xml:space="preserve"> </v>
      </c>
    </row>
    <row r="20" spans="1:19" ht="26.25" customHeight="1" thickBot="1" x14ac:dyDescent="0.3">
      <c r="B20" s="110" t="s">
        <v>116</v>
      </c>
      <c r="C20" s="110"/>
      <c r="D20" s="110"/>
      <c r="E20" s="197"/>
      <c r="F20" s="198"/>
      <c r="G20" s="9"/>
      <c r="H20" s="9"/>
      <c r="I20" s="72"/>
      <c r="J20" s="72"/>
      <c r="K20" s="187" t="s">
        <v>121</v>
      </c>
      <c r="L20" s="187"/>
      <c r="M20" s="188"/>
      <c r="N20" s="32">
        <v>9350</v>
      </c>
      <c r="O20" s="51"/>
      <c r="P20" s="35" t="str">
        <f t="shared" si="0"/>
        <v xml:space="preserve"> </v>
      </c>
    </row>
    <row r="21" spans="1:19" ht="24.75" customHeight="1" thickBot="1" x14ac:dyDescent="0.3">
      <c r="B21" s="110" t="s">
        <v>117</v>
      </c>
      <c r="C21" s="110"/>
      <c r="D21" s="110"/>
      <c r="E21" s="197"/>
      <c r="F21" s="198"/>
      <c r="G21" s="9"/>
      <c r="H21" s="9"/>
      <c r="I21" s="9"/>
      <c r="J21" s="9"/>
      <c r="K21" s="114" t="s">
        <v>42</v>
      </c>
      <c r="L21" s="114"/>
      <c r="M21" s="114"/>
      <c r="N21" s="114"/>
      <c r="O21" s="202"/>
      <c r="P21" s="36" t="str">
        <f>IF(SUM(P15:P20)&gt;0,SUM(P15:P20)," ")</f>
        <v xml:space="preserve"> </v>
      </c>
    </row>
    <row r="22" spans="1:19" ht="16.5" customHeight="1" x14ac:dyDescent="0.25">
      <c r="I22" s="25"/>
      <c r="J22" s="25"/>
      <c r="K22" s="25"/>
      <c r="L22" s="25"/>
      <c r="M22" s="25"/>
      <c r="N22" s="25"/>
      <c r="O22" s="25"/>
      <c r="P22" s="25"/>
    </row>
    <row r="23" spans="1:19" ht="29.25" customHeight="1" x14ac:dyDescent="0.25">
      <c r="A23" s="31"/>
      <c r="B23" s="33" t="s">
        <v>62</v>
      </c>
      <c r="C23" s="208" t="s">
        <v>122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11"/>
    </row>
    <row r="24" spans="1:19" s="31" customFormat="1" ht="3.7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5"/>
    </row>
    <row r="25" spans="1:19" ht="26.25" customHeight="1" x14ac:dyDescent="0.25">
      <c r="A25" s="37"/>
      <c r="B25" s="199" t="s">
        <v>30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</row>
    <row r="26" spans="1:19" ht="35.25" customHeight="1" x14ac:dyDescent="0.25">
      <c r="A26" s="37"/>
      <c r="B26" s="114" t="s">
        <v>31</v>
      </c>
      <c r="C26" s="207"/>
      <c r="D26" s="207"/>
      <c r="E26" s="114" t="s">
        <v>124</v>
      </c>
      <c r="F26" s="207"/>
      <c r="G26" s="207"/>
      <c r="H26" s="207"/>
      <c r="I26" s="207"/>
      <c r="J26" s="207"/>
      <c r="K26" s="207"/>
      <c r="L26" s="114" t="s">
        <v>123</v>
      </c>
      <c r="M26" s="207"/>
      <c r="N26" s="207"/>
      <c r="O26" s="114" t="s">
        <v>37</v>
      </c>
      <c r="P26" s="207"/>
    </row>
    <row r="27" spans="1:19" ht="19.5" customHeight="1" x14ac:dyDescent="0.25">
      <c r="A27" s="37"/>
      <c r="B27" s="187" t="s">
        <v>32</v>
      </c>
      <c r="C27" s="203"/>
      <c r="D27" s="203"/>
      <c r="E27" s="187">
        <v>545</v>
      </c>
      <c r="F27" s="203"/>
      <c r="G27" s="203"/>
      <c r="H27" s="203"/>
      <c r="I27" s="203"/>
      <c r="J27" s="203"/>
      <c r="K27" s="203"/>
      <c r="L27" s="210"/>
      <c r="M27" s="210"/>
      <c r="N27" s="210"/>
      <c r="O27" s="187" t="str">
        <f>IF(E27*L27&gt;0,E27*L27," ")</f>
        <v xml:space="preserve"> </v>
      </c>
      <c r="P27" s="211"/>
    </row>
    <row r="28" spans="1:19" ht="19.5" customHeight="1" x14ac:dyDescent="0.25">
      <c r="A28" s="37"/>
      <c r="B28" s="187" t="s">
        <v>76</v>
      </c>
      <c r="C28" s="203"/>
      <c r="D28" s="203"/>
      <c r="E28" s="204">
        <v>780</v>
      </c>
      <c r="F28" s="203"/>
      <c r="G28" s="203"/>
      <c r="H28" s="203"/>
      <c r="I28" s="203"/>
      <c r="J28" s="203"/>
      <c r="K28" s="203"/>
      <c r="L28" s="210"/>
      <c r="M28" s="210"/>
      <c r="N28" s="210"/>
      <c r="O28" s="187" t="str">
        <f t="shared" ref="O28:O30" si="1">IF(E28*L28&gt;0,E28*L28," ")</f>
        <v xml:space="preserve"> </v>
      </c>
      <c r="P28" s="211"/>
    </row>
    <row r="29" spans="1:19" ht="19.5" customHeight="1" x14ac:dyDescent="0.25">
      <c r="A29" s="37"/>
      <c r="B29" s="187" t="s">
        <v>77</v>
      </c>
      <c r="C29" s="203"/>
      <c r="D29" s="203"/>
      <c r="E29" s="204">
        <v>1300</v>
      </c>
      <c r="F29" s="203"/>
      <c r="G29" s="203"/>
      <c r="H29" s="203"/>
      <c r="I29" s="203"/>
      <c r="J29" s="203"/>
      <c r="K29" s="203"/>
      <c r="L29" s="210"/>
      <c r="M29" s="210"/>
      <c r="N29" s="210"/>
      <c r="O29" s="187" t="str">
        <f t="shared" si="1"/>
        <v xml:space="preserve"> </v>
      </c>
      <c r="P29" s="211"/>
    </row>
    <row r="30" spans="1:19" ht="19.5" customHeight="1" thickBot="1" x14ac:dyDescent="0.3">
      <c r="A30" s="37"/>
      <c r="B30" s="187" t="s">
        <v>78</v>
      </c>
      <c r="C30" s="203"/>
      <c r="D30" s="203"/>
      <c r="E30" s="204">
        <v>1755</v>
      </c>
      <c r="F30" s="203"/>
      <c r="G30" s="203"/>
      <c r="H30" s="203"/>
      <c r="I30" s="203"/>
      <c r="J30" s="203"/>
      <c r="K30" s="203"/>
      <c r="L30" s="210"/>
      <c r="M30" s="210"/>
      <c r="N30" s="210"/>
      <c r="O30" s="212" t="str">
        <f t="shared" si="1"/>
        <v xml:space="preserve"> </v>
      </c>
      <c r="P30" s="213"/>
    </row>
    <row r="31" spans="1:19" ht="19.5" customHeight="1" thickBot="1" x14ac:dyDescent="0.3">
      <c r="A31" s="37"/>
      <c r="B31" s="219" t="s">
        <v>42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20"/>
      <c r="O31" s="221" t="str">
        <f>IF(SUM(O27:P30)&gt;0,SUM(O27:P30)," ")</f>
        <v xml:space="preserve"> </v>
      </c>
      <c r="P31" s="222"/>
    </row>
    <row r="32" spans="1:19" s="31" customFormat="1" ht="15" customHeight="1" x14ac:dyDescent="0.25">
      <c r="S32" s="72"/>
    </row>
    <row r="33" spans="2:19" s="31" customFormat="1" ht="30.75" customHeight="1" x14ac:dyDescent="0.25">
      <c r="B33" s="64" t="s">
        <v>101</v>
      </c>
      <c r="C33" s="217" t="s">
        <v>125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72"/>
      <c r="S33" s="72"/>
    </row>
    <row r="34" spans="2:19" s="31" customFormat="1" ht="3.75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25"/>
      <c r="S34" s="72"/>
    </row>
    <row r="35" spans="2:19" s="31" customFormat="1" ht="26.25" customHeight="1" x14ac:dyDescent="0.25">
      <c r="B35" s="214" t="s">
        <v>30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6"/>
      <c r="S35" s="72"/>
    </row>
    <row r="36" spans="2:19" s="31" customFormat="1" ht="36" customHeight="1" x14ac:dyDescent="0.25">
      <c r="B36" s="114" t="s">
        <v>126</v>
      </c>
      <c r="C36" s="207"/>
      <c r="D36" s="207"/>
      <c r="E36" s="114" t="s">
        <v>124</v>
      </c>
      <c r="F36" s="207"/>
      <c r="G36" s="207"/>
      <c r="H36" s="207"/>
      <c r="I36" s="207"/>
      <c r="J36" s="207"/>
      <c r="K36" s="207"/>
      <c r="L36" s="114" t="s">
        <v>123</v>
      </c>
      <c r="M36" s="207"/>
      <c r="N36" s="207"/>
      <c r="O36" s="114" t="s">
        <v>37</v>
      </c>
      <c r="P36" s="207"/>
    </row>
    <row r="37" spans="2:19" s="31" customFormat="1" ht="20.25" customHeight="1" x14ac:dyDescent="0.25">
      <c r="B37" s="187" t="s">
        <v>127</v>
      </c>
      <c r="C37" s="203"/>
      <c r="D37" s="203"/>
      <c r="E37" s="187">
        <v>465</v>
      </c>
      <c r="F37" s="203"/>
      <c r="G37" s="203"/>
      <c r="H37" s="203"/>
      <c r="I37" s="203"/>
      <c r="J37" s="203"/>
      <c r="K37" s="203"/>
      <c r="L37" s="210"/>
      <c r="M37" s="210"/>
      <c r="N37" s="210"/>
      <c r="O37" s="187" t="str">
        <f>IF(E37*L37&gt;0,E37*L37," ")</f>
        <v xml:space="preserve"> </v>
      </c>
      <c r="P37" s="211"/>
    </row>
    <row r="38" spans="2:19" s="31" customFormat="1" ht="20.25" customHeight="1" x14ac:dyDescent="0.25">
      <c r="B38" s="187" t="s">
        <v>128</v>
      </c>
      <c r="C38" s="203"/>
      <c r="D38" s="203"/>
      <c r="E38" s="204">
        <v>697.5</v>
      </c>
      <c r="F38" s="203"/>
      <c r="G38" s="203"/>
      <c r="H38" s="203"/>
      <c r="I38" s="203"/>
      <c r="J38" s="203"/>
      <c r="K38" s="203"/>
      <c r="L38" s="210"/>
      <c r="M38" s="210"/>
      <c r="N38" s="210"/>
      <c r="O38" s="187" t="str">
        <f t="shared" ref="O38:O39" si="2">IF(E38*L38&gt;0,E38*L38," ")</f>
        <v xml:space="preserve"> </v>
      </c>
      <c r="P38" s="211"/>
    </row>
    <row r="39" spans="2:19" s="31" customFormat="1" ht="20.25" customHeight="1" thickBot="1" x14ac:dyDescent="0.3">
      <c r="B39" s="187" t="s">
        <v>129</v>
      </c>
      <c r="C39" s="203"/>
      <c r="D39" s="203"/>
      <c r="E39" s="204">
        <v>930</v>
      </c>
      <c r="F39" s="203"/>
      <c r="G39" s="203"/>
      <c r="H39" s="203"/>
      <c r="I39" s="203"/>
      <c r="J39" s="203"/>
      <c r="K39" s="203"/>
      <c r="L39" s="210"/>
      <c r="M39" s="210"/>
      <c r="N39" s="210"/>
      <c r="O39" s="212" t="str">
        <f t="shared" si="2"/>
        <v xml:space="preserve"> </v>
      </c>
      <c r="P39" s="213"/>
    </row>
    <row r="40" spans="2:19" s="31" customFormat="1" ht="20.25" customHeight="1" thickBot="1" x14ac:dyDescent="0.3">
      <c r="B40" s="219" t="s">
        <v>42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20"/>
      <c r="O40" s="221" t="str">
        <f>IF(SUM(O37:P39)&gt;0,SUM(O37:P39)," ")</f>
        <v xml:space="preserve"> </v>
      </c>
      <c r="P40" s="222"/>
    </row>
    <row r="41" spans="2:19" ht="5.25" customHeight="1" x14ac:dyDescent="0.25"/>
    <row r="42" spans="2:19" ht="20.25" customHeight="1" x14ac:dyDescent="0.25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 t="str">
        <f>IF(P21=" ",IF(O31=" ",IF(O40=" "," ",20),20),100)</f>
        <v xml:space="preserve"> </v>
      </c>
      <c r="Q42" s="31"/>
      <c r="R42" s="31"/>
    </row>
    <row r="43" spans="2:19" ht="5.25" customHeight="1" thickBot="1" x14ac:dyDescent="0.3"/>
    <row r="44" spans="2:19" s="31" customFormat="1" ht="30.75" customHeight="1" thickBot="1" x14ac:dyDescent="0.3">
      <c r="B44" s="173" t="s">
        <v>26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60" t="s">
        <v>62</v>
      </c>
      <c r="Q44" s="28"/>
      <c r="R44" s="29"/>
    </row>
    <row r="45" spans="2:19" ht="9" customHeight="1" x14ac:dyDescent="0.25"/>
  </sheetData>
  <sheetProtection algorithmName="SHA-512" hashValue="NxY/gG3ERhQHf8LvbbpV3c/AUEVFDlKzZ2AEUD0E+7Fm7JYgZBx10DHoTQ2jSL+3XB3aGdMmS0RlqTADHnDQfw==" saltValue="JxnFUW+2pBGCf1DEVyXoag==" spinCount="100000" sheet="1" objects="1" scenarios="1"/>
  <mergeCells count="75">
    <mergeCell ref="B44:O44"/>
    <mergeCell ref="B40:N40"/>
    <mergeCell ref="O40:P40"/>
    <mergeCell ref="B8:P8"/>
    <mergeCell ref="B37:D37"/>
    <mergeCell ref="E37:K37"/>
    <mergeCell ref="L37:N37"/>
    <mergeCell ref="O37:P37"/>
    <mergeCell ref="B38:D38"/>
    <mergeCell ref="E38:K38"/>
    <mergeCell ref="L38:N38"/>
    <mergeCell ref="O38:P38"/>
    <mergeCell ref="B39:D39"/>
    <mergeCell ref="E39:K39"/>
    <mergeCell ref="L39:N39"/>
    <mergeCell ref="O39:P39"/>
    <mergeCell ref="O36:P36"/>
    <mergeCell ref="O28:P28"/>
    <mergeCell ref="O29:P29"/>
    <mergeCell ref="O30:P30"/>
    <mergeCell ref="B35:P35"/>
    <mergeCell ref="C33:P33"/>
    <mergeCell ref="B36:D36"/>
    <mergeCell ref="E36:K36"/>
    <mergeCell ref="L36:N36"/>
    <mergeCell ref="B31:N31"/>
    <mergeCell ref="O31:P31"/>
    <mergeCell ref="B28:D28"/>
    <mergeCell ref="B29:D29"/>
    <mergeCell ref="B30:D30"/>
    <mergeCell ref="E30:K30"/>
    <mergeCell ref="L30:N30"/>
    <mergeCell ref="B21:D21"/>
    <mergeCell ref="E21:F21"/>
    <mergeCell ref="E27:K27"/>
    <mergeCell ref="E28:K28"/>
    <mergeCell ref="E29:K29"/>
    <mergeCell ref="B27:D27"/>
    <mergeCell ref="B25:P25"/>
    <mergeCell ref="B26:D26"/>
    <mergeCell ref="C23:P23"/>
    <mergeCell ref="O26:P26"/>
    <mergeCell ref="L26:N26"/>
    <mergeCell ref="E26:K26"/>
    <mergeCell ref="L27:N27"/>
    <mergeCell ref="L28:N28"/>
    <mergeCell ref="L29:N29"/>
    <mergeCell ref="O27:P27"/>
    <mergeCell ref="K19:M19"/>
    <mergeCell ref="K20:M20"/>
    <mergeCell ref="K21:O21"/>
    <mergeCell ref="B16:D16"/>
    <mergeCell ref="E16:F16"/>
    <mergeCell ref="B17:D17"/>
    <mergeCell ref="E17:F17"/>
    <mergeCell ref="B18:D18"/>
    <mergeCell ref="E18:F18"/>
    <mergeCell ref="K16:M16"/>
    <mergeCell ref="K17:M17"/>
    <mergeCell ref="K18:M18"/>
    <mergeCell ref="B19:D19"/>
    <mergeCell ref="E19:F19"/>
    <mergeCell ref="B20:D20"/>
    <mergeCell ref="E20:F20"/>
    <mergeCell ref="K14:M14"/>
    <mergeCell ref="K15:M15"/>
    <mergeCell ref="B3:P3"/>
    <mergeCell ref="B4:P4"/>
    <mergeCell ref="C11:P11"/>
    <mergeCell ref="B13:F13"/>
    <mergeCell ref="B14:D14"/>
    <mergeCell ref="E14:F14"/>
    <mergeCell ref="B15:D15"/>
    <mergeCell ref="E15:F15"/>
    <mergeCell ref="K13:P13"/>
  </mergeCells>
  <pageMargins left="0.15748031496062992" right="0.15748031496062992" top="0.15748031496062992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opLeftCell="G1" zoomScale="130" zoomScaleNormal="130" workbookViewId="0">
      <selection activeCell="R57" sqref="R57"/>
    </sheetView>
  </sheetViews>
  <sheetFormatPr defaultColWidth="9.140625" defaultRowHeight="15" x14ac:dyDescent="0.25"/>
  <cols>
    <col min="1" max="1" width="0.42578125" style="31" customWidth="1"/>
    <col min="2" max="2" width="5.140625" style="31" customWidth="1"/>
    <col min="3" max="3" width="7.5703125" style="31" customWidth="1"/>
    <col min="4" max="4" width="8.5703125" style="31" customWidth="1"/>
    <col min="5" max="5" width="4.5703125" style="31" customWidth="1"/>
    <col min="6" max="6" width="6.140625" style="31" customWidth="1"/>
    <col min="7" max="7" width="8.140625" style="31" customWidth="1"/>
    <col min="8" max="8" width="8.5703125" style="31" customWidth="1"/>
    <col min="9" max="9" width="0.5703125" style="31" customWidth="1"/>
    <col min="10" max="10" width="0.42578125" style="31" customWidth="1"/>
    <col min="11" max="11" width="5.42578125" style="31" customWidth="1"/>
    <col min="12" max="12" width="5.7109375" style="31" customWidth="1"/>
    <col min="13" max="13" width="1" style="31" customWidth="1"/>
    <col min="14" max="14" width="6" style="31" customWidth="1"/>
    <col min="15" max="15" width="12.5703125" style="31" customWidth="1"/>
    <col min="16" max="16" width="3.5703125" style="31" customWidth="1"/>
    <col min="17" max="17" width="2.28515625" style="31" customWidth="1"/>
    <col min="18" max="18" width="5.42578125" style="31" customWidth="1"/>
    <col min="19" max="19" width="3.85546875" style="31" customWidth="1"/>
    <col min="20" max="20" width="4.140625" style="31" customWidth="1"/>
    <col min="21" max="21" width="0.42578125" style="31" customWidth="1"/>
    <col min="22" max="16384" width="9.140625" style="31"/>
  </cols>
  <sheetData>
    <row r="1" spans="1:20" ht="2.25" customHeight="1" x14ac:dyDescent="0.25"/>
    <row r="2" spans="1:20" ht="2.25" customHeight="1" x14ac:dyDescent="0.2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7"/>
    </row>
    <row r="3" spans="1:20" ht="18" customHeight="1" x14ac:dyDescent="0.25">
      <c r="B3" s="189" t="s">
        <v>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1"/>
    </row>
    <row r="4" spans="1:20" ht="14.25" customHeight="1" x14ac:dyDescent="0.25">
      <c r="B4" s="192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1"/>
    </row>
    <row r="5" spans="1:20" ht="3" customHeight="1" x14ac:dyDescent="0.25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20" ht="5.25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" customHeight="1" x14ac:dyDescent="0.25">
      <c r="A7" s="25"/>
      <c r="B7" s="9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7"/>
    </row>
    <row r="8" spans="1:20" ht="17.25" customHeight="1" x14ac:dyDescent="0.25">
      <c r="A8" s="25"/>
      <c r="B8" s="192" t="s">
        <v>29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8"/>
    </row>
    <row r="9" spans="1:20" ht="3" customHeight="1" x14ac:dyDescent="0.25">
      <c r="A9" s="25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4"/>
    </row>
    <row r="10" spans="1:20" ht="3.75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23.25" customHeight="1" x14ac:dyDescent="0.25">
      <c r="B11" s="24" t="s">
        <v>14</v>
      </c>
      <c r="C11" s="229" t="s">
        <v>33</v>
      </c>
      <c r="D11" s="229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</row>
    <row r="12" spans="1:20" s="13" customFormat="1" ht="39.75" customHeight="1" x14ac:dyDescent="0.25">
      <c r="B12" s="186" t="s">
        <v>34</v>
      </c>
      <c r="C12" s="186"/>
      <c r="D12" s="186"/>
      <c r="E12" s="110"/>
      <c r="F12" s="22" t="s">
        <v>46</v>
      </c>
      <c r="G12" s="22" t="s">
        <v>36</v>
      </c>
      <c r="H12" s="62" t="s">
        <v>37</v>
      </c>
      <c r="I12" s="186" t="s">
        <v>34</v>
      </c>
      <c r="J12" s="203"/>
      <c r="K12" s="203"/>
      <c r="L12" s="203"/>
      <c r="M12" s="203"/>
      <c r="N12" s="203"/>
      <c r="O12" s="203"/>
      <c r="P12" s="186" t="s">
        <v>46</v>
      </c>
      <c r="Q12" s="186"/>
      <c r="R12" s="22" t="s">
        <v>36</v>
      </c>
      <c r="S12" s="186" t="s">
        <v>37</v>
      </c>
      <c r="T12" s="111"/>
    </row>
    <row r="13" spans="1:20" s="13" customFormat="1" ht="17.25" customHeight="1" x14ac:dyDescent="0.25">
      <c r="B13" s="240" t="s">
        <v>38</v>
      </c>
      <c r="C13" s="241"/>
      <c r="D13" s="241"/>
      <c r="E13" s="184"/>
      <c r="F13" s="38">
        <v>320</v>
      </c>
      <c r="G13" s="42"/>
      <c r="H13" s="71" t="str">
        <f>IF(F13*G13&gt;0,F13*G13," ")</f>
        <v xml:space="preserve"> </v>
      </c>
      <c r="I13" s="294" t="s">
        <v>96</v>
      </c>
      <c r="J13" s="300"/>
      <c r="K13" s="300"/>
      <c r="L13" s="300"/>
      <c r="M13" s="300"/>
      <c r="N13" s="300"/>
      <c r="O13" s="300"/>
      <c r="P13" s="306">
        <v>33</v>
      </c>
      <c r="Q13" s="307"/>
      <c r="R13" s="44"/>
      <c r="S13" s="230" t="str">
        <f>IF(P13*R13&gt;0,P13*R13," ")</f>
        <v xml:space="preserve"> </v>
      </c>
      <c r="T13" s="231"/>
    </row>
    <row r="14" spans="1:20" ht="24" customHeight="1" x14ac:dyDescent="0.25">
      <c r="B14" s="240" t="s">
        <v>93</v>
      </c>
      <c r="C14" s="241"/>
      <c r="D14" s="241"/>
      <c r="E14" s="184"/>
      <c r="F14" s="38">
        <v>375</v>
      </c>
      <c r="G14" s="43"/>
      <c r="H14" s="71" t="str">
        <f t="shared" ref="H14:H17" si="0">IF(F14*G14&gt;0,F14*G14," ")</f>
        <v xml:space="preserve"> </v>
      </c>
      <c r="I14" s="294" t="s">
        <v>95</v>
      </c>
      <c r="J14" s="203"/>
      <c r="K14" s="203"/>
      <c r="L14" s="203"/>
      <c r="M14" s="203"/>
      <c r="N14" s="203"/>
      <c r="O14" s="203"/>
      <c r="P14" s="306">
        <v>25</v>
      </c>
      <c r="Q14" s="330"/>
      <c r="R14" s="44"/>
      <c r="S14" s="230" t="str">
        <f>IF(P14*R14&gt;0,P14*R14," ")</f>
        <v xml:space="preserve"> </v>
      </c>
      <c r="T14" s="231"/>
    </row>
    <row r="15" spans="1:20" ht="23.25" customHeight="1" x14ac:dyDescent="0.25">
      <c r="B15" s="240" t="s">
        <v>94</v>
      </c>
      <c r="C15" s="241"/>
      <c r="D15" s="241"/>
      <c r="E15" s="184"/>
      <c r="F15" s="38">
        <v>600</v>
      </c>
      <c r="G15" s="43"/>
      <c r="H15" s="71" t="str">
        <f t="shared" si="0"/>
        <v xml:space="preserve"> </v>
      </c>
      <c r="I15" s="295" t="s">
        <v>39</v>
      </c>
      <c r="J15" s="203"/>
      <c r="K15" s="203"/>
      <c r="L15" s="203"/>
      <c r="M15" s="203"/>
      <c r="N15" s="170" t="s">
        <v>40</v>
      </c>
      <c r="O15" s="170"/>
      <c r="P15" s="239">
        <v>20</v>
      </c>
      <c r="Q15" s="239"/>
      <c r="R15" s="44"/>
      <c r="S15" s="230" t="str">
        <f>IF(P15*R15&gt;0,P15*R15," ")</f>
        <v xml:space="preserve"> </v>
      </c>
      <c r="T15" s="231"/>
    </row>
    <row r="16" spans="1:20" ht="24.75" customHeight="1" thickBot="1" x14ac:dyDescent="0.3">
      <c r="B16" s="242" t="s">
        <v>98</v>
      </c>
      <c r="C16" s="243"/>
      <c r="D16" s="243"/>
      <c r="E16" s="244"/>
      <c r="F16" s="39">
        <v>180</v>
      </c>
      <c r="G16" s="43"/>
      <c r="H16" s="71" t="str">
        <f t="shared" si="0"/>
        <v xml:space="preserve"> </v>
      </c>
      <c r="I16" s="203"/>
      <c r="J16" s="203"/>
      <c r="K16" s="203"/>
      <c r="L16" s="203"/>
      <c r="M16" s="203"/>
      <c r="N16" s="170" t="s">
        <v>41</v>
      </c>
      <c r="O16" s="170"/>
      <c r="P16" s="239">
        <v>50</v>
      </c>
      <c r="Q16" s="239"/>
      <c r="R16" s="45"/>
      <c r="S16" s="326" t="str">
        <f>IF(P16*R16&gt;0,P16*R16," ")</f>
        <v xml:space="preserve"> </v>
      </c>
      <c r="T16" s="326"/>
    </row>
    <row r="17" spans="2:21" ht="14.25" customHeight="1" thickBot="1" x14ac:dyDescent="0.3">
      <c r="B17" s="240" t="s">
        <v>97</v>
      </c>
      <c r="C17" s="241"/>
      <c r="D17" s="241"/>
      <c r="E17" s="184"/>
      <c r="F17" s="38">
        <v>55</v>
      </c>
      <c r="G17" s="43"/>
      <c r="H17" s="71" t="str">
        <f t="shared" si="0"/>
        <v xml:space="preserve"> </v>
      </c>
      <c r="I17" s="256" t="s">
        <v>42</v>
      </c>
      <c r="J17" s="296"/>
      <c r="K17" s="296"/>
      <c r="L17" s="296"/>
      <c r="M17" s="296"/>
      <c r="N17" s="296"/>
      <c r="O17" s="296"/>
      <c r="P17" s="296"/>
      <c r="Q17" s="297"/>
      <c r="R17" s="327" t="str">
        <f>IF((SUM(S13:T16)+SUM(H13:H17))&gt;0,SUM(S13:T206)+SUM(H13:H17)," ")</f>
        <v xml:space="preserve"> </v>
      </c>
      <c r="S17" s="328"/>
      <c r="T17" s="329"/>
      <c r="U17" s="13"/>
    </row>
    <row r="18" spans="2:21" ht="5.25" customHeight="1" x14ac:dyDescent="0.25">
      <c r="B18" s="103"/>
      <c r="C18" s="103"/>
      <c r="D18" s="103"/>
      <c r="E18" s="103"/>
      <c r="F18" s="103"/>
      <c r="G18" s="103"/>
      <c r="H18" s="103"/>
      <c r="I18" s="298"/>
      <c r="J18" s="299"/>
      <c r="K18" s="299"/>
      <c r="L18" s="8"/>
      <c r="M18" s="8"/>
      <c r="N18" s="8"/>
      <c r="O18" s="8"/>
      <c r="P18" s="8"/>
      <c r="Q18" s="8"/>
      <c r="R18" s="8"/>
      <c r="S18" s="8"/>
      <c r="T18" s="8"/>
    </row>
    <row r="19" spans="2:21" s="72" customFormat="1" ht="23.25" customHeight="1" x14ac:dyDescent="0.25">
      <c r="B19" s="65" t="s">
        <v>15</v>
      </c>
      <c r="C19" s="229" t="s">
        <v>43</v>
      </c>
      <c r="D19" s="229"/>
      <c r="E19" s="233"/>
      <c r="F19" s="233"/>
      <c r="G19" s="233"/>
      <c r="H19" s="233"/>
      <c r="I19" s="8"/>
      <c r="J19" s="8"/>
      <c r="K19" s="65" t="s">
        <v>16</v>
      </c>
      <c r="L19" s="234" t="s">
        <v>52</v>
      </c>
      <c r="M19" s="234"/>
      <c r="N19" s="234"/>
      <c r="O19" s="234"/>
      <c r="P19" s="234"/>
      <c r="Q19" s="235"/>
      <c r="R19" s="235"/>
      <c r="S19" s="235"/>
      <c r="T19" s="235"/>
    </row>
    <row r="20" spans="2:21" s="72" customFormat="1" ht="26.25" customHeight="1" x14ac:dyDescent="0.25">
      <c r="B20" s="186" t="s">
        <v>44</v>
      </c>
      <c r="C20" s="111"/>
      <c r="D20" s="111"/>
      <c r="E20" s="186" t="s">
        <v>35</v>
      </c>
      <c r="F20" s="111"/>
      <c r="G20" s="62" t="s">
        <v>36</v>
      </c>
      <c r="H20" s="62" t="s">
        <v>37</v>
      </c>
      <c r="I20" s="8"/>
      <c r="J20" s="8"/>
      <c r="K20" s="236" t="s">
        <v>100</v>
      </c>
      <c r="L20" s="237"/>
      <c r="M20" s="237"/>
      <c r="N20" s="237"/>
      <c r="O20" s="236" t="s">
        <v>53</v>
      </c>
      <c r="P20" s="238"/>
      <c r="Q20" s="236" t="s">
        <v>54</v>
      </c>
      <c r="R20" s="238"/>
      <c r="S20" s="238"/>
      <c r="T20" s="238"/>
    </row>
    <row r="21" spans="2:21" s="72" customFormat="1" ht="24" customHeight="1" x14ac:dyDescent="0.25">
      <c r="B21" s="250" t="s">
        <v>50</v>
      </c>
      <c r="C21" s="111"/>
      <c r="D21" s="111"/>
      <c r="E21" s="232">
        <v>600</v>
      </c>
      <c r="F21" s="231"/>
      <c r="G21" s="46"/>
      <c r="H21" s="69" t="str">
        <f>IF(E21*G21&gt;0,E21*G21," ")</f>
        <v xml:space="preserve"> </v>
      </c>
      <c r="I21" s="8"/>
      <c r="J21" s="8"/>
      <c r="K21" s="245" t="s">
        <v>55</v>
      </c>
      <c r="L21" s="246"/>
      <c r="M21" s="111"/>
      <c r="N21" s="68"/>
      <c r="O21" s="18" t="s">
        <v>60</v>
      </c>
      <c r="P21" s="49"/>
      <c r="Q21" s="245" t="s">
        <v>61</v>
      </c>
      <c r="R21" s="111"/>
      <c r="S21" s="111"/>
      <c r="T21" s="68"/>
    </row>
    <row r="22" spans="2:21" s="72" customFormat="1" ht="24" customHeight="1" thickBot="1" x14ac:dyDescent="0.3">
      <c r="B22" s="250" t="s">
        <v>51</v>
      </c>
      <c r="C22" s="111"/>
      <c r="D22" s="111"/>
      <c r="E22" s="232">
        <v>500</v>
      </c>
      <c r="F22" s="231"/>
      <c r="G22" s="46"/>
      <c r="H22" s="69" t="str">
        <f>IF(E22*G22&gt;0,E22*G22," ")</f>
        <v xml:space="preserve"> </v>
      </c>
      <c r="I22" s="8"/>
      <c r="J22" s="8"/>
      <c r="K22" s="247" t="s">
        <v>57</v>
      </c>
      <c r="L22" s="248"/>
      <c r="M22" s="111"/>
      <c r="N22" s="68"/>
      <c r="O22" s="104" t="s">
        <v>58</v>
      </c>
      <c r="P22" s="105"/>
      <c r="Q22" s="247" t="s">
        <v>59</v>
      </c>
      <c r="R22" s="111"/>
      <c r="S22" s="249"/>
      <c r="T22" s="47" t="str">
        <f>IF(N22+P22&gt;0,N22+P22," ")</f>
        <v xml:space="preserve"> </v>
      </c>
    </row>
    <row r="23" spans="2:21" s="72" customFormat="1" ht="15" customHeight="1" x14ac:dyDescent="0.25">
      <c r="B23" s="250" t="s">
        <v>48</v>
      </c>
      <c r="C23" s="111"/>
      <c r="D23" s="111"/>
      <c r="E23" s="232">
        <v>300</v>
      </c>
      <c r="F23" s="231"/>
      <c r="G23" s="46"/>
      <c r="H23" s="69" t="str">
        <f>IF(E23*G23&gt;0,E23*G23," ")</f>
        <v xml:space="preserve"> </v>
      </c>
      <c r="I23" s="8"/>
      <c r="J23" s="8"/>
      <c r="K23" s="256" t="s">
        <v>56</v>
      </c>
      <c r="L23" s="186"/>
      <c r="M23" s="186"/>
      <c r="N23" s="186"/>
      <c r="O23" s="186"/>
      <c r="P23" s="186"/>
      <c r="Q23" s="186"/>
      <c r="R23" s="257"/>
      <c r="S23" s="258" t="str">
        <f>IF(T22=" "," ",IF(T22&lt;5,T22*25,IF(T22&lt;10,T22*18,T22*15)))</f>
        <v xml:space="preserve"> </v>
      </c>
      <c r="T23" s="259"/>
    </row>
    <row r="24" spans="2:21" s="72" customFormat="1" ht="14.25" customHeight="1" thickBot="1" x14ac:dyDescent="0.3">
      <c r="B24" s="250" t="s">
        <v>99</v>
      </c>
      <c r="C24" s="111"/>
      <c r="D24" s="111"/>
      <c r="E24" s="232">
        <v>300</v>
      </c>
      <c r="F24" s="231"/>
      <c r="G24" s="46"/>
      <c r="H24" s="69" t="str">
        <f>IF(E24*G24&gt;0,E24*G24," ")</f>
        <v xml:space="preserve"> </v>
      </c>
      <c r="I24" s="8"/>
      <c r="J24" s="8"/>
      <c r="K24" s="186"/>
      <c r="L24" s="186"/>
      <c r="M24" s="186"/>
      <c r="N24" s="186"/>
      <c r="O24" s="186"/>
      <c r="P24" s="186"/>
      <c r="Q24" s="186"/>
      <c r="R24" s="257"/>
      <c r="S24" s="260"/>
      <c r="T24" s="261"/>
    </row>
    <row r="25" spans="2:21" s="72" customFormat="1" ht="15" customHeight="1" x14ac:dyDescent="0.25">
      <c r="B25" s="250" t="s">
        <v>49</v>
      </c>
      <c r="C25" s="111"/>
      <c r="D25" s="111"/>
      <c r="E25" s="232">
        <v>200</v>
      </c>
      <c r="F25" s="231"/>
      <c r="G25" s="46"/>
      <c r="H25" s="69" t="str">
        <f>IF(E25*G25&gt;0,E25*G25," ")</f>
        <v xml:space="preserve"> </v>
      </c>
      <c r="I25" s="8"/>
      <c r="J25" s="262" t="s">
        <v>80</v>
      </c>
      <c r="K25" s="262"/>
      <c r="L25" s="262"/>
      <c r="M25" s="262"/>
      <c r="N25" s="262"/>
      <c r="O25" s="262"/>
      <c r="P25" s="262"/>
      <c r="Q25" s="262"/>
      <c r="R25" s="262"/>
      <c r="S25" s="262"/>
      <c r="T25" s="262"/>
    </row>
    <row r="26" spans="2:21" s="72" customFormat="1" ht="15" customHeight="1" x14ac:dyDescent="0.25">
      <c r="B26" s="266" t="s">
        <v>135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</row>
    <row r="27" spans="2:21" ht="3.75" customHeight="1" x14ac:dyDescent="0.25">
      <c r="B27" s="8"/>
      <c r="C27" s="8"/>
      <c r="D27" s="8"/>
      <c r="E27" s="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2:21" ht="18.75" customHeight="1" x14ac:dyDescent="0.25">
      <c r="B28" s="24" t="s">
        <v>17</v>
      </c>
      <c r="C28" s="199" t="s">
        <v>63</v>
      </c>
      <c r="D28" s="323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</row>
    <row r="29" spans="2:21" ht="13.5" customHeight="1" x14ac:dyDescent="0.25">
      <c r="B29" s="252" t="s">
        <v>64</v>
      </c>
      <c r="C29" s="252"/>
      <c r="D29" s="252"/>
      <c r="E29" s="17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</row>
    <row r="30" spans="2:21" ht="13.5" customHeight="1" x14ac:dyDescent="0.25"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</row>
    <row r="31" spans="2:21" ht="13.5" customHeight="1" x14ac:dyDescent="0.25"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</row>
    <row r="32" spans="2:21" ht="13.5" customHeight="1" x14ac:dyDescent="0.25">
      <c r="B32" s="252" t="s">
        <v>6</v>
      </c>
      <c r="C32" s="111"/>
      <c r="D32" s="263"/>
      <c r="E32" s="264"/>
      <c r="F32" s="264"/>
      <c r="G32" s="264"/>
      <c r="H32" s="264"/>
      <c r="I32" s="264"/>
      <c r="J32" s="264"/>
      <c r="K32" s="265"/>
      <c r="L32" s="14" t="s">
        <v>65</v>
      </c>
      <c r="M32" s="253"/>
      <c r="N32" s="254"/>
      <c r="O32" s="254"/>
      <c r="P32" s="254"/>
      <c r="Q32" s="254"/>
      <c r="R32" s="254"/>
      <c r="S32" s="254"/>
      <c r="T32" s="255"/>
    </row>
    <row r="33" spans="2:20" ht="13.5" customHeight="1" x14ac:dyDescent="0.25">
      <c r="B33" s="252" t="s">
        <v>66</v>
      </c>
      <c r="C33" s="111"/>
      <c r="D33" s="263"/>
      <c r="E33" s="264"/>
      <c r="F33" s="264"/>
      <c r="G33" s="264"/>
      <c r="H33" s="264"/>
      <c r="I33" s="264"/>
      <c r="J33" s="264"/>
      <c r="K33" s="265"/>
      <c r="L33" s="26" t="s">
        <v>67</v>
      </c>
      <c r="M33" s="313"/>
      <c r="N33" s="254"/>
      <c r="O33" s="254"/>
      <c r="P33" s="254"/>
      <c r="Q33" s="254"/>
      <c r="R33" s="254"/>
      <c r="S33" s="254"/>
      <c r="T33" s="255"/>
    </row>
    <row r="34" spans="2:20" ht="21.75" customHeight="1" x14ac:dyDescent="0.25">
      <c r="B34" s="314" t="s">
        <v>68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6" t="s">
        <v>69</v>
      </c>
      <c r="P34" s="317"/>
      <c r="Q34" s="317"/>
      <c r="R34" s="317"/>
      <c r="S34" s="317"/>
      <c r="T34" s="48"/>
    </row>
    <row r="35" spans="2:20" ht="13.5" customHeight="1" x14ac:dyDescent="0.25">
      <c r="B35" s="318" t="s">
        <v>70</v>
      </c>
      <c r="C35" s="319"/>
      <c r="D35" s="319"/>
      <c r="E35" s="319"/>
      <c r="F35" s="319"/>
      <c r="G35" s="319"/>
      <c r="H35" s="319"/>
      <c r="I35" s="319"/>
      <c r="J35" s="319"/>
      <c r="K35" s="319"/>
      <c r="L35" s="320"/>
      <c r="M35" s="320"/>
      <c r="N35" s="321"/>
      <c r="O35" s="321"/>
      <c r="P35" s="321"/>
      <c r="Q35" s="321"/>
      <c r="R35" s="321"/>
      <c r="S35" s="321"/>
      <c r="T35" s="322"/>
    </row>
    <row r="36" spans="2:20" ht="37.5" customHeight="1" x14ac:dyDescent="0.25">
      <c r="B36" s="308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10"/>
    </row>
    <row r="37" spans="2:20" ht="5.25" customHeight="1" x14ac:dyDescent="0.25">
      <c r="B37" s="8"/>
      <c r="C37" s="8"/>
      <c r="D37" s="8"/>
      <c r="E37" s="9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2:20" ht="18" customHeight="1" x14ac:dyDescent="0.25">
      <c r="B38" s="65" t="s">
        <v>18</v>
      </c>
      <c r="C38" s="229" t="s">
        <v>81</v>
      </c>
      <c r="D38" s="229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</row>
    <row r="39" spans="2:20" ht="12.75" customHeight="1" x14ac:dyDescent="0.25">
      <c r="B39" s="311" t="s">
        <v>71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T39" s="312"/>
    </row>
    <row r="40" spans="2:20" ht="49.5" customHeight="1" x14ac:dyDescent="0.25">
      <c r="B40" s="311" t="s">
        <v>82</v>
      </c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</row>
    <row r="41" spans="2:20" ht="13.5" customHeight="1" x14ac:dyDescent="0.25">
      <c r="B41" s="266" t="s">
        <v>74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</row>
    <row r="42" spans="2:20" ht="4.5" customHeight="1" x14ac:dyDescent="0.25">
      <c r="B42" s="102"/>
      <c r="C42" s="102"/>
      <c r="D42" s="102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</row>
    <row r="43" spans="2:20" ht="20.25" customHeight="1" x14ac:dyDescent="0.25">
      <c r="B43" s="24" t="s">
        <v>19</v>
      </c>
      <c r="C43" s="229" t="s">
        <v>83</v>
      </c>
      <c r="D43" s="229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</row>
    <row r="44" spans="2:20" ht="13.5" customHeight="1" x14ac:dyDescent="0.25">
      <c r="B44" s="271" t="s">
        <v>72</v>
      </c>
      <c r="C44" s="114"/>
      <c r="D44" s="272" t="s">
        <v>86</v>
      </c>
      <c r="E44" s="200"/>
      <c r="F44" s="200"/>
      <c r="G44" s="201"/>
      <c r="H44" s="272" t="s">
        <v>84</v>
      </c>
      <c r="I44" s="273"/>
      <c r="J44" s="273"/>
      <c r="K44" s="273"/>
      <c r="L44" s="273"/>
      <c r="M44" s="273"/>
      <c r="N44" s="274"/>
      <c r="O44" s="202" t="s">
        <v>85</v>
      </c>
      <c r="P44" s="273"/>
      <c r="Q44" s="273"/>
      <c r="R44" s="273"/>
      <c r="S44" s="273"/>
      <c r="T44" s="274"/>
    </row>
    <row r="45" spans="2:20" ht="25.5" customHeight="1" x14ac:dyDescent="0.25">
      <c r="B45" s="114"/>
      <c r="C45" s="114"/>
      <c r="D45" s="275" t="s">
        <v>46</v>
      </c>
      <c r="E45" s="201"/>
      <c r="F45" s="27" t="s">
        <v>36</v>
      </c>
      <c r="G45" s="27" t="s">
        <v>87</v>
      </c>
      <c r="H45" s="70" t="s">
        <v>46</v>
      </c>
      <c r="I45" s="256" t="s">
        <v>36</v>
      </c>
      <c r="J45" s="186"/>
      <c r="K45" s="186"/>
      <c r="L45" s="275" t="s">
        <v>12</v>
      </c>
      <c r="M45" s="276"/>
      <c r="N45" s="277"/>
      <c r="O45" s="22" t="s">
        <v>46</v>
      </c>
      <c r="P45" s="256" t="s">
        <v>36</v>
      </c>
      <c r="Q45" s="186"/>
      <c r="R45" s="186"/>
      <c r="S45" s="256" t="s">
        <v>87</v>
      </c>
      <c r="T45" s="186"/>
    </row>
    <row r="46" spans="2:20" ht="13.5" customHeight="1" x14ac:dyDescent="0.25">
      <c r="B46" s="285">
        <v>45457</v>
      </c>
      <c r="C46" s="286"/>
      <c r="D46" s="278">
        <v>25</v>
      </c>
      <c r="E46" s="279"/>
      <c r="F46" s="50"/>
      <c r="G46" s="40" t="str">
        <f>IF(E46*F46&gt;0,E46*F46," ")</f>
        <v xml:space="preserve"> </v>
      </c>
      <c r="H46" s="73">
        <v>30</v>
      </c>
      <c r="I46" s="287"/>
      <c r="J46" s="287"/>
      <c r="K46" s="287"/>
      <c r="L46" s="288" t="str">
        <f>IF(H46*I46&gt;0,H46*I46," ")</f>
        <v xml:space="preserve"> </v>
      </c>
      <c r="M46" s="289"/>
      <c r="N46" s="290"/>
      <c r="O46" s="41"/>
      <c r="P46" s="268"/>
      <c r="Q46" s="269"/>
      <c r="R46" s="269"/>
      <c r="S46" s="270" t="str">
        <f>IF(N46*P46&gt;0,N46*P46," ")</f>
        <v xml:space="preserve"> </v>
      </c>
      <c r="T46" s="232"/>
    </row>
    <row r="47" spans="2:20" ht="15" customHeight="1" x14ac:dyDescent="0.25">
      <c r="B47" s="285">
        <v>45458</v>
      </c>
      <c r="C47" s="286"/>
      <c r="D47" s="278">
        <v>25</v>
      </c>
      <c r="E47" s="279"/>
      <c r="F47" s="50"/>
      <c r="G47" s="40" t="str">
        <f>IF(E47*F47&gt;0,E47*F47," ")</f>
        <v xml:space="preserve"> </v>
      </c>
      <c r="H47" s="73">
        <v>30</v>
      </c>
      <c r="I47" s="287"/>
      <c r="J47" s="287"/>
      <c r="K47" s="287"/>
      <c r="L47" s="288" t="str">
        <f>IF(H47*I47&gt;0,H47*I47," ")</f>
        <v xml:space="preserve"> </v>
      </c>
      <c r="M47" s="289"/>
      <c r="N47" s="290"/>
      <c r="O47" s="41"/>
      <c r="P47" s="268"/>
      <c r="Q47" s="269"/>
      <c r="R47" s="269"/>
      <c r="S47" s="270" t="str">
        <f>IF(N47*P47&gt;0,N47*P47," ")</f>
        <v xml:space="preserve"> </v>
      </c>
      <c r="T47" s="232"/>
    </row>
    <row r="48" spans="2:20" ht="13.5" customHeight="1" x14ac:dyDescent="0.25">
      <c r="B48" s="285">
        <v>45459</v>
      </c>
      <c r="C48" s="286"/>
      <c r="D48" s="278">
        <v>25</v>
      </c>
      <c r="E48" s="279"/>
      <c r="F48" s="50"/>
      <c r="G48" s="40" t="str">
        <f>IF(E48*F48&gt;0,E48*F48," ")</f>
        <v xml:space="preserve"> </v>
      </c>
      <c r="H48" s="73">
        <v>30</v>
      </c>
      <c r="I48" s="287"/>
      <c r="J48" s="287"/>
      <c r="K48" s="287"/>
      <c r="L48" s="288" t="str">
        <f>IF(H48*I48&gt;0,H48*I48," ")</f>
        <v xml:space="preserve"> </v>
      </c>
      <c r="M48" s="289"/>
      <c r="N48" s="290"/>
      <c r="O48" s="41"/>
      <c r="P48" s="268"/>
      <c r="Q48" s="269"/>
      <c r="R48" s="269"/>
      <c r="S48" s="270" t="str">
        <f>IF(N48*P48&gt;0,N48*P48," ")</f>
        <v xml:space="preserve"> </v>
      </c>
      <c r="T48" s="232"/>
    </row>
    <row r="49" spans="1:21" ht="13.5" customHeight="1" thickBot="1" x14ac:dyDescent="0.3">
      <c r="B49" s="285">
        <v>45460</v>
      </c>
      <c r="C49" s="286"/>
      <c r="D49" s="278">
        <v>25</v>
      </c>
      <c r="E49" s="279"/>
      <c r="F49" s="50"/>
      <c r="G49" s="40" t="str">
        <f>IF(E49*F49&gt;0,E49*F49," ")</f>
        <v xml:space="preserve"> </v>
      </c>
      <c r="H49" s="73">
        <v>30</v>
      </c>
      <c r="I49" s="287"/>
      <c r="J49" s="287"/>
      <c r="K49" s="287"/>
      <c r="L49" s="288" t="str">
        <f>IF(H49*I49&gt;0,H49*I49," ")</f>
        <v xml:space="preserve"> </v>
      </c>
      <c r="M49" s="289"/>
      <c r="N49" s="290"/>
      <c r="O49" s="41"/>
      <c r="P49" s="268"/>
      <c r="Q49" s="291"/>
      <c r="R49" s="291"/>
      <c r="S49" s="292" t="str">
        <f>IF(N49*P49&gt;0,N49*P49," ")</f>
        <v xml:space="preserve"> </v>
      </c>
      <c r="T49" s="293"/>
    </row>
    <row r="50" spans="1:21" ht="14.25" customHeight="1" thickBot="1" x14ac:dyDescent="0.3">
      <c r="B50" s="301" t="s">
        <v>73</v>
      </c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3" t="str">
        <f>IF(SUM(G46:G49)+SUM(L46:L49)+SUM(S46:T49)&gt;0,SUM(G46:G49)+SUM(L46:L49)+SUM(S46:T49)," ")</f>
        <v xml:space="preserve"> </v>
      </c>
      <c r="R50" s="304"/>
      <c r="S50" s="304"/>
      <c r="T50" s="305"/>
    </row>
    <row r="51" spans="1:21" ht="3" customHeight="1" x14ac:dyDescent="0.25">
      <c r="A51" s="25"/>
      <c r="B51" s="8"/>
      <c r="C51" s="8"/>
      <c r="D51" s="8"/>
      <c r="E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1" ht="18" customHeight="1" x14ac:dyDescent="0.25">
      <c r="B52" s="280" t="s">
        <v>79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63"/>
    </row>
    <row r="53" spans="1:21" ht="3" customHeight="1" thickBot="1" x14ac:dyDescent="0.3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</row>
    <row r="54" spans="1:21" ht="19.5" thickBot="1" x14ac:dyDescent="0.3">
      <c r="B54" s="173" t="s">
        <v>26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282"/>
      <c r="S54" s="283" t="s">
        <v>101</v>
      </c>
      <c r="T54" s="284"/>
      <c r="U54" s="63"/>
    </row>
  </sheetData>
  <sheetProtection algorithmName="SHA-512" hashValue="sqt3xvLAdiHoJIaodhYKeK3soIEYFunjiVC0w1OyswCv5ybOQYyYQPhbWILtjndMszmHEr2YCrSjbzftMBy0Zg==" saltValue="Tju/ZkU15YoXj2FvR5Kz/g==" spinCount="100000" sheet="1" objects="1" scenarios="1"/>
  <mergeCells count="113">
    <mergeCell ref="D33:K33"/>
    <mergeCell ref="P13:Q13"/>
    <mergeCell ref="B36:T36"/>
    <mergeCell ref="C38:T38"/>
    <mergeCell ref="B39:T39"/>
    <mergeCell ref="B40:T40"/>
    <mergeCell ref="B41:T41"/>
    <mergeCell ref="C43:T43"/>
    <mergeCell ref="B33:C33"/>
    <mergeCell ref="M33:T33"/>
    <mergeCell ref="B34:N34"/>
    <mergeCell ref="O34:S34"/>
    <mergeCell ref="B35:K35"/>
    <mergeCell ref="L35:T35"/>
    <mergeCell ref="C28:T28"/>
    <mergeCell ref="B29:E29"/>
    <mergeCell ref="F29:T29"/>
    <mergeCell ref="S16:T16"/>
    <mergeCell ref="B17:E17"/>
    <mergeCell ref="R17:T17"/>
    <mergeCell ref="B13:E13"/>
    <mergeCell ref="P14:Q14"/>
    <mergeCell ref="S14:T14"/>
    <mergeCell ref="B14:E14"/>
    <mergeCell ref="I14:O14"/>
    <mergeCell ref="I15:M16"/>
    <mergeCell ref="I17:Q17"/>
    <mergeCell ref="I18:K18"/>
    <mergeCell ref="I13:O13"/>
    <mergeCell ref="N16:O16"/>
    <mergeCell ref="P16:Q16"/>
    <mergeCell ref="B50:P50"/>
    <mergeCell ref="Q50:T50"/>
    <mergeCell ref="B48:C48"/>
    <mergeCell ref="I48:K48"/>
    <mergeCell ref="L48:N48"/>
    <mergeCell ref="P48:R48"/>
    <mergeCell ref="S48:T48"/>
    <mergeCell ref="D48:E48"/>
    <mergeCell ref="B47:C47"/>
    <mergeCell ref="I47:K47"/>
    <mergeCell ref="L47:N47"/>
    <mergeCell ref="P47:R47"/>
    <mergeCell ref="S47:T47"/>
    <mergeCell ref="D47:E47"/>
    <mergeCell ref="B46:C46"/>
    <mergeCell ref="I46:K46"/>
    <mergeCell ref="L46:N46"/>
    <mergeCell ref="B52:T52"/>
    <mergeCell ref="B54:R54"/>
    <mergeCell ref="S54:T54"/>
    <mergeCell ref="B49:C49"/>
    <mergeCell ref="I49:K49"/>
    <mergeCell ref="L49:N49"/>
    <mergeCell ref="P49:R49"/>
    <mergeCell ref="S49:T49"/>
    <mergeCell ref="D49:E49"/>
    <mergeCell ref="P46:R46"/>
    <mergeCell ref="S46:T46"/>
    <mergeCell ref="B44:C45"/>
    <mergeCell ref="H44:N44"/>
    <mergeCell ref="O44:T44"/>
    <mergeCell ref="I45:K45"/>
    <mergeCell ref="L45:N45"/>
    <mergeCell ref="P45:R45"/>
    <mergeCell ref="S45:T45"/>
    <mergeCell ref="D44:G44"/>
    <mergeCell ref="D45:E45"/>
    <mergeCell ref="D46:E46"/>
    <mergeCell ref="B30:T30"/>
    <mergeCell ref="B31:T31"/>
    <mergeCell ref="B32:C32"/>
    <mergeCell ref="M32:T32"/>
    <mergeCell ref="K23:R24"/>
    <mergeCell ref="S23:T24"/>
    <mergeCell ref="J25:T25"/>
    <mergeCell ref="B23:D23"/>
    <mergeCell ref="B24:D24"/>
    <mergeCell ref="B25:D25"/>
    <mergeCell ref="E23:F23"/>
    <mergeCell ref="D32:K32"/>
    <mergeCell ref="E24:F24"/>
    <mergeCell ref="E25:F25"/>
    <mergeCell ref="B26:T26"/>
    <mergeCell ref="E22:F22"/>
    <mergeCell ref="C19:H19"/>
    <mergeCell ref="L19:T19"/>
    <mergeCell ref="K20:N20"/>
    <mergeCell ref="O20:P20"/>
    <mergeCell ref="Q20:T20"/>
    <mergeCell ref="B20:D20"/>
    <mergeCell ref="E20:F20"/>
    <mergeCell ref="N15:O15"/>
    <mergeCell ref="P15:Q15"/>
    <mergeCell ref="S15:T15"/>
    <mergeCell ref="B15:E15"/>
    <mergeCell ref="B16:E16"/>
    <mergeCell ref="K21:M21"/>
    <mergeCell ref="Q21:S21"/>
    <mergeCell ref="K22:M22"/>
    <mergeCell ref="Q22:S22"/>
    <mergeCell ref="B21:D21"/>
    <mergeCell ref="B22:D22"/>
    <mergeCell ref="E21:F21"/>
    <mergeCell ref="B3:T3"/>
    <mergeCell ref="B4:T4"/>
    <mergeCell ref="B8:T8"/>
    <mergeCell ref="B12:E12"/>
    <mergeCell ref="P12:Q12"/>
    <mergeCell ref="S12:T12"/>
    <mergeCell ref="C11:T11"/>
    <mergeCell ref="S13:T13"/>
    <mergeCell ref="I12:O12"/>
  </mergeCells>
  <pageMargins left="0.15748031496062992" right="0.1574803149606299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="87" zoomScaleNormal="87" workbookViewId="0">
      <selection activeCell="L6" sqref="L6:R6"/>
    </sheetView>
  </sheetViews>
  <sheetFormatPr defaultColWidth="9.140625" defaultRowHeight="15" x14ac:dyDescent="0.25"/>
  <cols>
    <col min="1" max="1" width="0.85546875" style="10" customWidth="1"/>
    <col min="2" max="2" width="5.140625" style="10" customWidth="1"/>
    <col min="3" max="3" width="6.28515625" style="10" customWidth="1"/>
    <col min="4" max="4" width="9.42578125" style="10" customWidth="1"/>
    <col min="5" max="5" width="11.85546875" style="10" customWidth="1"/>
    <col min="6" max="6" width="0.5703125" style="10" customWidth="1"/>
    <col min="7" max="7" width="9.7109375" style="10" customWidth="1"/>
    <col min="8" max="8" width="7.7109375" style="10" customWidth="1"/>
    <col min="9" max="9" width="8.7109375" style="10" customWidth="1"/>
    <col min="10" max="10" width="8.28515625" style="10" customWidth="1"/>
    <col min="11" max="11" width="0.5703125" style="10" customWidth="1"/>
    <col min="12" max="12" width="5.85546875" style="10" customWidth="1"/>
    <col min="13" max="13" width="6" style="10" customWidth="1"/>
    <col min="14" max="14" width="2.28515625" style="10" customWidth="1"/>
    <col min="15" max="15" width="4.5703125" style="10" customWidth="1"/>
    <col min="16" max="16" width="1.85546875" style="10" customWidth="1"/>
    <col min="17" max="17" width="3.140625" style="10" customWidth="1"/>
    <col min="18" max="18" width="6.28515625" style="10" customWidth="1"/>
    <col min="19" max="19" width="0.140625" style="10" customWidth="1"/>
    <col min="20" max="16384" width="9.140625" style="10"/>
  </cols>
  <sheetData>
    <row r="1" spans="1:19" ht="2.25" customHeight="1" x14ac:dyDescent="0.25"/>
    <row r="2" spans="1:19" ht="2.25" customHeight="1" x14ac:dyDescent="0.25">
      <c r="A2" s="7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7"/>
      <c r="S2" s="7"/>
    </row>
    <row r="3" spans="1:19" ht="16.899999999999999" customHeight="1" x14ac:dyDescent="0.25">
      <c r="A3" s="7"/>
      <c r="B3" s="331" t="s">
        <v>0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3"/>
      <c r="S3" s="7"/>
    </row>
    <row r="4" spans="1:19" ht="15.6" customHeight="1" x14ac:dyDescent="0.25">
      <c r="A4" s="7"/>
      <c r="B4" s="334" t="s">
        <v>1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6"/>
      <c r="S4" s="7"/>
    </row>
    <row r="5" spans="1:19" ht="3.7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7"/>
    </row>
    <row r="6" spans="1:19" s="72" customFormat="1" ht="392.25" customHeight="1" x14ac:dyDescent="0.25">
      <c r="B6" s="342" t="s">
        <v>143</v>
      </c>
      <c r="C6" s="343"/>
      <c r="D6" s="343"/>
      <c r="E6" s="344"/>
      <c r="F6" s="106"/>
      <c r="G6" s="342" t="s">
        <v>141</v>
      </c>
      <c r="H6" s="343"/>
      <c r="I6" s="343"/>
      <c r="J6" s="344"/>
      <c r="K6" s="106"/>
      <c r="L6" s="342" t="s">
        <v>138</v>
      </c>
      <c r="M6" s="343"/>
      <c r="N6" s="343"/>
      <c r="O6" s="343"/>
      <c r="P6" s="343"/>
      <c r="Q6" s="343"/>
      <c r="R6" s="344"/>
    </row>
    <row r="7" spans="1:19" ht="343.15" customHeight="1" thickBot="1" x14ac:dyDescent="0.3">
      <c r="B7" s="337" t="s">
        <v>140</v>
      </c>
      <c r="C7" s="338"/>
      <c r="D7" s="338"/>
      <c r="E7" s="339"/>
      <c r="F7" s="15"/>
      <c r="G7" s="337" t="s">
        <v>142</v>
      </c>
      <c r="H7" s="338"/>
      <c r="I7" s="338"/>
      <c r="J7" s="339"/>
      <c r="K7" s="15"/>
      <c r="L7" s="337" t="s">
        <v>136</v>
      </c>
      <c r="M7" s="338"/>
      <c r="N7" s="338"/>
      <c r="O7" s="338"/>
      <c r="P7" s="338"/>
      <c r="Q7" s="338"/>
      <c r="R7" s="339"/>
    </row>
    <row r="8" spans="1:19" ht="4.5" customHeight="1" thickBot="1" x14ac:dyDescent="0.3">
      <c r="B8" s="16"/>
      <c r="C8" s="17"/>
      <c r="D8" s="17"/>
      <c r="E8" s="17"/>
      <c r="F8" s="15"/>
      <c r="G8" s="16"/>
      <c r="H8" s="17"/>
      <c r="I8" s="17"/>
      <c r="J8" s="17"/>
      <c r="K8" s="15"/>
      <c r="L8" s="16"/>
      <c r="M8" s="17"/>
      <c r="N8" s="17"/>
      <c r="O8" s="17"/>
      <c r="P8" s="17"/>
      <c r="Q8" s="17"/>
      <c r="R8" s="17"/>
    </row>
    <row r="9" spans="1:19" ht="21" customHeight="1" x14ac:dyDescent="0.25">
      <c r="B9" s="345" t="s">
        <v>26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4"/>
      <c r="R9" s="340" t="s">
        <v>75</v>
      </c>
      <c r="S9" s="341"/>
    </row>
    <row r="10" spans="1:19" ht="3.75" customHeight="1" x14ac:dyDescent="0.25"/>
  </sheetData>
  <sheetProtection algorithmName="SHA-512" hashValue="eX+cLfvfaXZHPFBJwhyFAr224DRjzFGWedfIgd7TODA3YJuFNnmKnD+XG0augCUw0NpfVHsMNw1+AXa2Jc64/w==" saltValue="e2Vpm5sSlPmGvnAqoJNgXg==" spinCount="100000" sheet="1" objects="1" scenarios="1"/>
  <mergeCells count="10">
    <mergeCell ref="B3:R3"/>
    <mergeCell ref="B4:R4"/>
    <mergeCell ref="L7:R7"/>
    <mergeCell ref="R9:S9"/>
    <mergeCell ref="B6:E6"/>
    <mergeCell ref="G6:J6"/>
    <mergeCell ref="L6:R6"/>
    <mergeCell ref="B7:E7"/>
    <mergeCell ref="G7:J7"/>
    <mergeCell ref="B9:Q9"/>
  </mergeCells>
  <pageMargins left="0.15748031496062992" right="0.15748031496062992" top="0.23622047244094491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Formularz A</vt:lpstr>
      <vt:lpstr>Formularz B</vt:lpstr>
      <vt:lpstr>Formularz C</vt:lpstr>
      <vt:lpstr>Formularz D</vt:lpstr>
      <vt:lpstr>'Formularz D'!Obszar_wydruku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2024-05-21T10:04:23Z</cp:lastPrinted>
  <dcterms:created xsi:type="dcterms:W3CDTF">2024-05-10T05:41:10Z</dcterms:created>
  <dcterms:modified xsi:type="dcterms:W3CDTF">2024-05-21T10:08:11Z</dcterms:modified>
</cp:coreProperties>
</file>