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165" windowHeight="12645"/>
  </bookViews>
  <sheets>
    <sheet name="formularz cenowy" sheetId="3" r:id="rId1"/>
    <sheet name="Arkusz1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I24" i="3"/>
  <c r="I25" i="3"/>
  <c r="I26" i="3"/>
  <c r="K26" i="3" s="1"/>
  <c r="L26" i="3" s="1"/>
  <c r="I27" i="3"/>
  <c r="K27" i="3" s="1"/>
  <c r="L27" i="3" s="1"/>
  <c r="I28" i="3"/>
  <c r="I29" i="3"/>
  <c r="I51" i="3"/>
  <c r="I8" i="3"/>
  <c r="I9" i="3"/>
  <c r="I10" i="3"/>
  <c r="I11" i="3"/>
  <c r="I7" i="3"/>
  <c r="I36" i="3"/>
  <c r="K36" i="3" s="1"/>
  <c r="L36" i="3" s="1"/>
  <c r="I37" i="3"/>
  <c r="I38" i="3"/>
  <c r="I39" i="3"/>
  <c r="K39" i="3" s="1"/>
  <c r="L39" i="3" s="1"/>
  <c r="I40" i="3"/>
  <c r="K40" i="3" s="1"/>
  <c r="L40" i="3" s="1"/>
  <c r="I41" i="3"/>
  <c r="I42" i="3"/>
  <c r="I43" i="3"/>
  <c r="K43" i="3" s="1"/>
  <c r="L43" i="3" s="1"/>
  <c r="I44" i="3"/>
  <c r="K44" i="3" s="1"/>
  <c r="L44" i="3" s="1"/>
  <c r="I45" i="3"/>
  <c r="I35" i="3"/>
  <c r="K35" i="3" s="1"/>
  <c r="K23" i="3"/>
  <c r="L23" i="3" s="1"/>
  <c r="I22" i="3"/>
  <c r="K22" i="3" s="1"/>
  <c r="I56" i="3"/>
  <c r="G55" i="3"/>
  <c r="I55" i="3" s="1"/>
  <c r="G54" i="3"/>
  <c r="I54" i="3" s="1"/>
  <c r="I53" i="3"/>
  <c r="K53" i="3" s="1"/>
  <c r="L53" i="3" s="1"/>
  <c r="I52" i="3"/>
  <c r="K52" i="3" s="1"/>
  <c r="L52" i="3" s="1"/>
  <c r="K28" i="3" l="1"/>
  <c r="L28" i="3" s="1"/>
  <c r="K10" i="3"/>
  <c r="L10" i="3" s="1"/>
  <c r="K9" i="3"/>
  <c r="L9" i="3" s="1"/>
  <c r="K8" i="3"/>
  <c r="L8" i="3" s="1"/>
  <c r="K11" i="3"/>
  <c r="L11" i="3" s="1"/>
  <c r="K55" i="3"/>
  <c r="L55" i="3" s="1"/>
  <c r="I57" i="3"/>
  <c r="C63" i="3" s="1"/>
  <c r="K54" i="3"/>
  <c r="L54" i="3" s="1"/>
  <c r="K51" i="3"/>
  <c r="L51" i="3" s="1"/>
  <c r="K56" i="3"/>
  <c r="L56" i="3" s="1"/>
  <c r="I46" i="3"/>
  <c r="C62" i="3" s="1"/>
  <c r="L35" i="3"/>
  <c r="K38" i="3"/>
  <c r="L38" i="3" s="1"/>
  <c r="K42" i="3"/>
  <c r="L42" i="3" s="1"/>
  <c r="K37" i="3"/>
  <c r="K41" i="3"/>
  <c r="L41" i="3" s="1"/>
  <c r="K45" i="3"/>
  <c r="L45" i="3" s="1"/>
  <c r="I30" i="3"/>
  <c r="C61" i="3" s="1"/>
  <c r="L22" i="3"/>
  <c r="K25" i="3"/>
  <c r="K24" i="3"/>
  <c r="L24" i="3" s="1"/>
  <c r="K29" i="3"/>
  <c r="L29" i="3" s="1"/>
  <c r="K30" i="3" l="1"/>
  <c r="E61" i="3" s="1"/>
  <c r="K46" i="3"/>
  <c r="E62" i="3" s="1"/>
  <c r="L57" i="3"/>
  <c r="F63" i="3" s="1"/>
  <c r="K57" i="3"/>
  <c r="E63" i="3" s="1"/>
  <c r="L37" i="3"/>
  <c r="L46" i="3" s="1"/>
  <c r="F62" i="3" s="1"/>
  <c r="L25" i="3"/>
  <c r="L30" i="3" s="1"/>
  <c r="F61" i="3" s="1"/>
  <c r="K7" i="3"/>
  <c r="L7" i="3" l="1"/>
  <c r="I12" i="3"/>
  <c r="C60" i="3" l="1"/>
  <c r="C64" i="3" s="1"/>
  <c r="K12" i="3"/>
  <c r="L12" i="3"/>
  <c r="F60" i="3" l="1"/>
  <c r="F64" i="3" s="1"/>
  <c r="E60" i="3"/>
  <c r="E64" i="3" s="1"/>
</calcChain>
</file>

<file path=xl/sharedStrings.xml><?xml version="1.0" encoding="utf-8"?>
<sst xmlns="http://schemas.openxmlformats.org/spreadsheetml/2006/main" count="162" uniqueCount="67">
  <si>
    <t>Cena netto</t>
  </si>
  <si>
    <t>% VAT</t>
  </si>
  <si>
    <t>VAT</t>
  </si>
  <si>
    <t>Cena brutto</t>
  </si>
  <si>
    <t xml:space="preserve">SUMA </t>
  </si>
  <si>
    <t>Formularz cenowy</t>
  </si>
  <si>
    <t>Wg PLAN DRUKU</t>
  </si>
  <si>
    <r>
      <t>Tu należy wpisać ceny jednostkowe netto</t>
    </r>
    <r>
      <rPr>
        <b/>
        <vertAlign val="superscript"/>
        <sz val="12"/>
        <color rgb="FFFF0000"/>
        <rFont val="Arial"/>
        <family val="2"/>
        <charset val="238"/>
      </rPr>
      <t>*</t>
    </r>
    <r>
      <rPr>
        <b/>
        <sz val="11"/>
        <color rgb="FFFF0000"/>
        <rFont val="Arial"/>
        <family val="2"/>
        <charset val="238"/>
      </rPr>
      <t xml:space="preserve">
</t>
    </r>
    <r>
      <rPr>
        <sz val="11"/>
        <color rgb="FFFF0000"/>
        <rFont val="Arial"/>
        <family val="2"/>
        <charset val="238"/>
      </rPr>
      <t>(wszystkie pozycje muszą być uzupełnione)</t>
    </r>
  </si>
  <si>
    <t>Cena podstawy</t>
  </si>
  <si>
    <t>Składka 1+1</t>
  </si>
  <si>
    <t>Składka  4+4</t>
  </si>
  <si>
    <t>Miesiąc -  na kiedy druk</t>
  </si>
  <si>
    <t>Nakład</t>
  </si>
  <si>
    <r>
      <t xml:space="preserve">liczba stron </t>
    </r>
    <r>
      <rPr>
        <sz val="10"/>
        <rFont val="Arial"/>
        <family val="2"/>
        <charset val="238"/>
      </rPr>
      <t>bez okładki</t>
    </r>
  </si>
  <si>
    <t>kwiecień</t>
  </si>
  <si>
    <r>
      <rPr>
        <vertAlign val="superscript"/>
        <sz val="11"/>
        <color rgb="FFFF0000"/>
        <rFont val="Arial"/>
        <family val="2"/>
        <charset val="238"/>
      </rPr>
      <t>*</t>
    </r>
    <r>
      <rPr>
        <sz val="11"/>
        <color rgb="FFFF0000"/>
        <rFont val="Arial"/>
        <family val="2"/>
        <charset val="238"/>
      </rPr>
      <t xml:space="preserve">podane ceny jednostkowe będą podstawą do rozliczania realizacji poszczególnych zleceń zamówienia usługi drukowania </t>
    </r>
  </si>
  <si>
    <t xml:space="preserve">Możliwość powiększenia liczby stron o wielokrotność 4 str. (składkę) o parametrach:
- papier - offset min 80 g/m2, 1 + 1 czarny </t>
  </si>
  <si>
    <t xml:space="preserve">Możliwość powiększenia liczby stron o wielokrotność 4 str. (składkę) o parametrach:
- papier - offset min 80 g/m2, kolor 4 + 4 CMYK </t>
  </si>
  <si>
    <t>L.p.</t>
  </si>
  <si>
    <t xml:space="preserve">
Parametry </t>
  </si>
  <si>
    <t>czerwiec</t>
  </si>
  <si>
    <t xml:space="preserve">Format A-5; okładka – kreda 150 g/m2 błysk, druk CMYK 4+4; 
środek – papier offsetowy 80 g/m2, druk czarny 1+1, </t>
  </si>
  <si>
    <t>maj</t>
  </si>
  <si>
    <t>wrzesień</t>
  </si>
  <si>
    <t>marzec</t>
  </si>
  <si>
    <t>Składka 4+4</t>
  </si>
  <si>
    <t>b) zaproszenia,</t>
  </si>
  <si>
    <t>Tu należy wpisać ceny jednostkowe netto</t>
  </si>
  <si>
    <t>Cena jednostkowa netto</t>
  </si>
  <si>
    <t>Format</t>
  </si>
  <si>
    <t>Parametry</t>
  </si>
  <si>
    <t>A4/A5</t>
  </si>
  <si>
    <t>sierpień</t>
  </si>
  <si>
    <t>c) plakatów w formatach A2, A3, A4 i B2</t>
  </si>
  <si>
    <t>A2</t>
  </si>
  <si>
    <t>B2</t>
  </si>
  <si>
    <t>A3</t>
  </si>
  <si>
    <t>kreda 150 g/m2  błysk, druk CMYK 4+0</t>
  </si>
  <si>
    <t>d) innych materiałów</t>
  </si>
  <si>
    <t>Nazwa</t>
  </si>
  <si>
    <t>%VAT</t>
  </si>
  <si>
    <t>Kwiecień</t>
  </si>
  <si>
    <t>Cały rok na bieżąco</t>
  </si>
  <si>
    <t xml:space="preserve">Format A-5; okładka – kreda 150 g/m2 błysk, druk CMYK 4+4; 
środek  (28 str.) – papier offsetowy 80 g/m2, druk czarny 1+1, </t>
  </si>
  <si>
    <r>
      <t xml:space="preserve">kreda </t>
    </r>
    <r>
      <rPr>
        <sz val="10"/>
        <color rgb="FFFF0000"/>
        <rFont val="Arial"/>
        <family val="2"/>
        <charset val="238"/>
      </rPr>
      <t xml:space="preserve">200 </t>
    </r>
    <r>
      <rPr>
        <sz val="10"/>
        <rFont val="Arial"/>
        <family val="2"/>
      </rPr>
      <t>g/m2  błysk, druk CMYK 4+0</t>
    </r>
  </si>
  <si>
    <t>I.Broszura bez ISBN</t>
  </si>
  <si>
    <t>II.Zaproszenia</t>
  </si>
  <si>
    <t>III.Plakaty</t>
  </si>
  <si>
    <t>IV.Inne druki</t>
  </si>
  <si>
    <t xml:space="preserve">Druk wraz z dostarczeniem do miejsc wskazanych przez Zamawiającego, następujących materiałów: </t>
  </si>
  <si>
    <t>a) broszur A5 bez ISBN</t>
  </si>
  <si>
    <t>Ilość stron  – 12 + okładka  (możliwość powiększenia liczby stron o wielokrotność 4 str. - składkę); 
Okładka kredowa min 150 g/m2, 4+4 CMYK, Środek - papier offset min. 80 g/m2,  kolor 1+1 czarny. 
Skład zeszytowy, szyte drutem. Wysoka jasność bieli wszystkich użytych rodzajów papieru</t>
  </si>
  <si>
    <t>III. Razem poz. 1-11 (plakaty)</t>
  </si>
  <si>
    <t>ulotka</t>
  </si>
  <si>
    <t>Format A4, papier offsetowy 80 g/m2, druk czarny 1+1</t>
  </si>
  <si>
    <r>
      <t>kreda 250 gm</t>
    </r>
    <r>
      <rPr>
        <vertAlign val="superscript"/>
        <sz val="10"/>
        <color indexed="8"/>
        <rFont val="Arial"/>
        <family val="2"/>
        <charset val="238"/>
      </rPr>
      <t xml:space="preserve">2 </t>
    </r>
    <r>
      <rPr>
        <sz val="10"/>
        <color indexed="8"/>
        <rFont val="Arial"/>
        <family val="2"/>
        <charset val="238"/>
      </rPr>
      <t>błysk, druk CMYK 4+4</t>
    </r>
  </si>
  <si>
    <t>A4</t>
  </si>
  <si>
    <t>II. Razem poz. 1-8 (zaproszenia)</t>
  </si>
  <si>
    <t>I. Razem poz. 1-5 (broszury bez ISBN)</t>
  </si>
  <si>
    <t>IV. Razem poz. 1-6</t>
  </si>
  <si>
    <r>
      <rPr>
        <u/>
        <sz val="9"/>
        <rFont val="Arial"/>
        <family val="2"/>
        <charset val="238"/>
      </rPr>
      <t xml:space="preserve">nakład 15 x 200 szt. </t>
    </r>
    <r>
      <rPr>
        <sz val="9"/>
        <rFont val="Arial"/>
        <family val="2"/>
        <charset val="238"/>
      </rPr>
      <t>kolorowy druk  4+0
- papier kreda matowy min 350 g/m2
- wykończenie - foliowane matowe</t>
    </r>
  </si>
  <si>
    <r>
      <rPr>
        <u/>
        <sz val="9"/>
        <rFont val="Arial"/>
        <family val="2"/>
        <charset val="238"/>
      </rPr>
      <t xml:space="preserve">nakład 60 x100 szt. </t>
    </r>
    <r>
      <rPr>
        <sz val="9"/>
        <rFont val="Arial"/>
        <family val="2"/>
        <charset val="238"/>
      </rPr>
      <t>kolorowy druk  4+0
- papier kreda matowy min 350 g/m2
- wykończenie - foliowane matowe</t>
    </r>
  </si>
  <si>
    <r>
      <rPr>
        <u/>
        <sz val="9"/>
        <rFont val="Arial"/>
        <family val="2"/>
        <charset val="238"/>
      </rPr>
      <t xml:space="preserve">nakład 15 x100 szt. </t>
    </r>
    <r>
      <rPr>
        <sz val="9"/>
        <rFont val="Arial"/>
        <family val="2"/>
        <charset val="238"/>
      </rPr>
      <t>kolorowy druk  4+4
- papier kreda matowy min 350 g/m2
- wykończenie - foliowane matowe</t>
    </r>
  </si>
  <si>
    <t>Poniższe ceny obliczaja się automatycznie wg wzoru
(cena jednostkowa x nakład)</t>
  </si>
  <si>
    <t>Wizytówki 1</t>
  </si>
  <si>
    <t>Wizytówki 2</t>
  </si>
  <si>
    <t>Wizytówki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</si>
</sst>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vertAlign val="superscript"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1"/>
      <color rgb="FFFF0000"/>
      <name val="Arial"/>
      <family val="2"/>
      <charset val="238"/>
    </font>
    <font>
      <sz val="10"/>
      <color rgb="FF000000"/>
      <name val="Calibri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sz val="7"/>
      <name val="Arial"/>
      <family val="2"/>
      <charset val="238"/>
    </font>
    <font>
      <sz val="16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6"/>
      <color rgb="FF000000"/>
      <name val="Arial"/>
      <family val="2"/>
      <charset val="238"/>
    </font>
    <font>
      <sz val="9.5"/>
      <name val="Calibri"/>
      <family val="2"/>
      <charset val="238"/>
    </font>
    <font>
      <u/>
      <sz val="9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 applyProtection="1">
      <alignment horizontal="center" wrapText="1"/>
    </xf>
    <xf numFmtId="0" fontId="3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Protection="1"/>
    <xf numFmtId="0" fontId="9" fillId="0" borderId="2" xfId="0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Protection="1"/>
    <xf numFmtId="4" fontId="0" fillId="0" borderId="0" xfId="0" applyNumberFormat="1" applyFill="1"/>
    <xf numFmtId="4" fontId="15" fillId="5" borderId="1" xfId="0" applyNumberFormat="1" applyFont="1" applyFill="1" applyBorder="1" applyAlignment="1" applyProtection="1">
      <alignment vertical="center" wrapText="1"/>
      <protection locked="0"/>
    </xf>
    <xf numFmtId="4" fontId="20" fillId="0" borderId="0" xfId="0" applyNumberFormat="1" applyFont="1" applyFill="1"/>
    <xf numFmtId="0" fontId="6" fillId="0" borderId="2" xfId="0" applyFont="1" applyFill="1" applyBorder="1" applyAlignment="1" applyProtection="1">
      <alignment vertical="center" wrapText="1"/>
    </xf>
    <xf numFmtId="4" fontId="15" fillId="0" borderId="3" xfId="0" applyNumberFormat="1" applyFont="1" applyFill="1" applyBorder="1" applyAlignment="1" applyProtection="1">
      <alignment vertical="center" wrapText="1"/>
    </xf>
    <xf numFmtId="0" fontId="8" fillId="0" borderId="0" xfId="0" applyFont="1" applyProtection="1"/>
    <xf numFmtId="0" fontId="16" fillId="0" borderId="1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vertical="center" wrapText="1"/>
    </xf>
    <xf numFmtId="4" fontId="15" fillId="0" borderId="3" xfId="0" quotePrefix="1" applyNumberFormat="1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4" fontId="20" fillId="0" borderId="0" xfId="0" applyNumberFormat="1" applyFont="1" applyFill="1" applyProtection="1"/>
    <xf numFmtId="0" fontId="15" fillId="0" borderId="0" xfId="0" applyFont="1" applyProtection="1"/>
    <xf numFmtId="0" fontId="2" fillId="0" borderId="2" xfId="0" applyFont="1" applyFill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4" fontId="3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23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22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wrapText="1"/>
    </xf>
    <xf numFmtId="0" fontId="17" fillId="7" borderId="1" xfId="0" applyFont="1" applyFill="1" applyBorder="1" applyAlignment="1" applyProtection="1">
      <alignment wrapText="1"/>
    </xf>
    <xf numFmtId="4" fontId="21" fillId="0" borderId="3" xfId="0" quotePrefix="1" applyNumberFormat="1" applyFont="1" applyFill="1" applyBorder="1" applyAlignment="1" applyProtection="1">
      <alignment vertical="center" wrapText="1"/>
    </xf>
    <xf numFmtId="17" fontId="22" fillId="9" borderId="1" xfId="0" applyNumberFormat="1" applyFont="1" applyFill="1" applyBorder="1" applyAlignment="1" applyProtection="1">
      <alignment horizontal="center" vertical="center" wrapText="1"/>
    </xf>
    <xf numFmtId="17" fontId="17" fillId="7" borderId="1" xfId="0" applyNumberFormat="1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28" fillId="0" borderId="0" xfId="0" applyFont="1" applyProtection="1"/>
    <xf numFmtId="4" fontId="3" fillId="0" borderId="1" xfId="0" applyNumberFormat="1" applyFont="1" applyFill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wrapText="1"/>
    </xf>
    <xf numFmtId="4" fontId="15" fillId="0" borderId="1" xfId="0" applyNumberFormat="1" applyFont="1" applyFill="1" applyBorder="1" applyAlignment="1" applyProtection="1">
      <alignment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Protection="1"/>
    <xf numFmtId="0" fontId="1" fillId="0" borderId="0" xfId="0" applyFont="1" applyProtection="1"/>
    <xf numFmtId="4" fontId="26" fillId="0" borderId="1" xfId="0" applyNumberFormat="1" applyFont="1" applyBorder="1" applyProtection="1"/>
    <xf numFmtId="10" fontId="26" fillId="0" borderId="1" xfId="0" applyNumberFormat="1" applyFont="1" applyBorder="1" applyProtection="1"/>
    <xf numFmtId="4" fontId="2" fillId="0" borderId="1" xfId="0" applyNumberFormat="1" applyFont="1" applyBorder="1" applyProtection="1"/>
    <xf numFmtId="4" fontId="1" fillId="3" borderId="1" xfId="0" applyNumberFormat="1" applyFont="1" applyFill="1" applyBorder="1" applyProtection="1"/>
    <xf numFmtId="0" fontId="2" fillId="0" borderId="2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wrapText="1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wrapText="1"/>
    </xf>
    <xf numFmtId="0" fontId="1" fillId="4" borderId="5" xfId="0" applyFont="1" applyFill="1" applyBorder="1" applyAlignment="1" applyProtection="1">
      <alignment horizontal="center" wrapText="1"/>
    </xf>
    <xf numFmtId="0" fontId="1" fillId="4" borderId="3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topLeftCell="A28" zoomScale="80" zoomScaleNormal="80" workbookViewId="0">
      <selection activeCell="H60" sqref="H60"/>
    </sheetView>
  </sheetViews>
  <sheetFormatPr defaultRowHeight="15" x14ac:dyDescent="0.25"/>
  <cols>
    <col min="1" max="1" width="6.140625" customWidth="1"/>
    <col min="2" max="2" width="11.5703125" customWidth="1"/>
    <col min="3" max="3" width="9.42578125" customWidth="1"/>
    <col min="4" max="4" width="10.140625" customWidth="1"/>
    <col min="5" max="5" width="10.28515625" customWidth="1"/>
    <col min="6" max="6" width="9.7109375" customWidth="1"/>
    <col min="7" max="7" width="7.7109375" bestFit="1" customWidth="1"/>
    <col min="8" max="8" width="55.140625" customWidth="1"/>
    <col min="9" max="9" width="15.85546875" customWidth="1"/>
    <col min="10" max="10" width="8.5703125" customWidth="1"/>
    <col min="11" max="11" width="12.85546875" customWidth="1"/>
    <col min="12" max="12" width="13.42578125" bestFit="1" customWidth="1"/>
    <col min="13" max="13" width="16" customWidth="1"/>
  </cols>
  <sheetData>
    <row r="1" spans="1:13" ht="18" x14ac:dyDescent="0.25">
      <c r="A1" s="2" t="s">
        <v>5</v>
      </c>
      <c r="B1" s="2"/>
      <c r="C1" s="2"/>
      <c r="D1" s="2"/>
      <c r="E1" s="3"/>
      <c r="F1" s="3"/>
      <c r="G1" s="3"/>
      <c r="H1" s="3"/>
      <c r="I1" s="3"/>
      <c r="J1" s="3"/>
      <c r="K1" s="4"/>
      <c r="L1" s="4"/>
      <c r="M1" s="4"/>
    </row>
    <row r="2" spans="1:13" ht="18" x14ac:dyDescent="0.25">
      <c r="A2" s="2" t="s">
        <v>6</v>
      </c>
      <c r="B2" s="2"/>
      <c r="C2" s="2"/>
      <c r="D2" s="2"/>
      <c r="E2" s="3"/>
      <c r="F2" s="3"/>
      <c r="G2" s="3"/>
      <c r="H2" s="3"/>
      <c r="I2" s="3"/>
      <c r="J2" s="4"/>
      <c r="K2" s="4"/>
      <c r="L2" s="4"/>
      <c r="M2" s="4"/>
    </row>
    <row r="3" spans="1:13" ht="18" x14ac:dyDescent="0.25">
      <c r="A3" s="5" t="s">
        <v>49</v>
      </c>
      <c r="B3" s="5"/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3" ht="28.5" customHeight="1" x14ac:dyDescent="0.25">
      <c r="A4" s="6"/>
      <c r="B4" s="26" t="s">
        <v>50</v>
      </c>
      <c r="C4" s="26"/>
      <c r="D4" s="26"/>
      <c r="E4" s="26"/>
      <c r="F4" s="26"/>
      <c r="G4" s="26"/>
      <c r="H4" s="6"/>
      <c r="I4" s="6"/>
      <c r="J4" s="3"/>
      <c r="K4" s="4"/>
      <c r="L4" s="4"/>
      <c r="M4" s="4"/>
    </row>
    <row r="5" spans="1:13" ht="61.5" customHeight="1" x14ac:dyDescent="0.25">
      <c r="A5" s="3"/>
      <c r="B5" s="80" t="s">
        <v>7</v>
      </c>
      <c r="C5" s="80"/>
      <c r="D5" s="80"/>
      <c r="E5" s="15"/>
      <c r="F5" s="7"/>
      <c r="G5" s="7"/>
      <c r="H5" s="7"/>
      <c r="I5" s="71" t="s">
        <v>63</v>
      </c>
      <c r="J5" s="71"/>
      <c r="K5" s="71"/>
      <c r="L5" s="71"/>
      <c r="M5" s="4"/>
    </row>
    <row r="6" spans="1:13" ht="51" x14ac:dyDescent="0.25">
      <c r="A6" s="29" t="s">
        <v>18</v>
      </c>
      <c r="B6" s="30" t="s">
        <v>8</v>
      </c>
      <c r="C6" s="31" t="s">
        <v>9</v>
      </c>
      <c r="D6" s="31" t="s">
        <v>10</v>
      </c>
      <c r="E6" s="1" t="s">
        <v>11</v>
      </c>
      <c r="F6" s="8" t="s">
        <v>12</v>
      </c>
      <c r="G6" s="8" t="s">
        <v>13</v>
      </c>
      <c r="H6" s="9" t="s">
        <v>19</v>
      </c>
      <c r="I6" s="8" t="s">
        <v>0</v>
      </c>
      <c r="J6" s="8" t="s">
        <v>1</v>
      </c>
      <c r="K6" s="8" t="s">
        <v>2</v>
      </c>
      <c r="L6" s="8" t="s">
        <v>3</v>
      </c>
      <c r="M6" s="4"/>
    </row>
    <row r="7" spans="1:13" ht="30" customHeight="1" x14ac:dyDescent="0.25">
      <c r="A7" s="32">
        <v>1</v>
      </c>
      <c r="B7" s="13"/>
      <c r="C7" s="13"/>
      <c r="D7" s="13"/>
      <c r="E7" s="18" t="s">
        <v>20</v>
      </c>
      <c r="F7" s="18">
        <v>100</v>
      </c>
      <c r="G7" s="18">
        <v>66</v>
      </c>
      <c r="H7" s="19" t="s">
        <v>21</v>
      </c>
      <c r="I7" s="16">
        <f>(((G7-12)/4)*C7*F7)+(F7*B7)</f>
        <v>0</v>
      </c>
      <c r="J7" s="20">
        <v>0.23</v>
      </c>
      <c r="K7" s="20">
        <f t="shared" ref="K7:K11" si="0">I7*J7</f>
        <v>0</v>
      </c>
      <c r="L7" s="20">
        <f t="shared" ref="L7:L11" si="1">I7+K7</f>
        <v>0</v>
      </c>
      <c r="M7" s="4"/>
    </row>
    <row r="8" spans="1:13" ht="30" customHeight="1" x14ac:dyDescent="0.25">
      <c r="A8" s="33">
        <v>2</v>
      </c>
      <c r="B8" s="13"/>
      <c r="C8" s="13"/>
      <c r="D8" s="13"/>
      <c r="E8" s="10" t="s">
        <v>22</v>
      </c>
      <c r="F8" s="10">
        <v>300</v>
      </c>
      <c r="G8" s="21">
        <v>52</v>
      </c>
      <c r="H8" s="19" t="s">
        <v>43</v>
      </c>
      <c r="I8" s="16">
        <f t="shared" ref="I8:I11" si="2">(((G8-12)/4)*C8*F8)+(F8*B8)</f>
        <v>0</v>
      </c>
      <c r="J8" s="20">
        <v>0.23</v>
      </c>
      <c r="K8" s="20">
        <f t="shared" si="0"/>
        <v>0</v>
      </c>
      <c r="L8" s="20">
        <f t="shared" si="1"/>
        <v>0</v>
      </c>
    </row>
    <row r="9" spans="1:13" ht="30" customHeight="1" x14ac:dyDescent="0.25">
      <c r="A9" s="33">
        <v>3</v>
      </c>
      <c r="B9" s="13"/>
      <c r="C9" s="13"/>
      <c r="D9" s="13"/>
      <c r="E9" s="18" t="s">
        <v>22</v>
      </c>
      <c r="F9" s="18">
        <v>300</v>
      </c>
      <c r="G9" s="18">
        <v>28</v>
      </c>
      <c r="H9" s="19" t="s">
        <v>21</v>
      </c>
      <c r="I9" s="16">
        <f t="shared" si="2"/>
        <v>0</v>
      </c>
      <c r="J9" s="20">
        <v>0.23</v>
      </c>
      <c r="K9" s="20">
        <f t="shared" si="0"/>
        <v>0</v>
      </c>
      <c r="L9" s="20">
        <f t="shared" si="1"/>
        <v>0</v>
      </c>
    </row>
    <row r="10" spans="1:13" ht="30" customHeight="1" x14ac:dyDescent="0.25">
      <c r="A10" s="32">
        <v>4</v>
      </c>
      <c r="B10" s="13"/>
      <c r="C10" s="13"/>
      <c r="D10" s="13"/>
      <c r="E10" s="21" t="s">
        <v>23</v>
      </c>
      <c r="F10" s="21">
        <v>300</v>
      </c>
      <c r="G10" s="21">
        <v>28</v>
      </c>
      <c r="H10" s="19" t="s">
        <v>21</v>
      </c>
      <c r="I10" s="16">
        <f t="shared" si="2"/>
        <v>0</v>
      </c>
      <c r="J10" s="20">
        <v>0.23</v>
      </c>
      <c r="K10" s="20">
        <f t="shared" si="0"/>
        <v>0</v>
      </c>
      <c r="L10" s="20">
        <f t="shared" si="1"/>
        <v>0</v>
      </c>
    </row>
    <row r="11" spans="1:13" ht="30" customHeight="1" x14ac:dyDescent="0.25">
      <c r="A11" s="33">
        <v>5</v>
      </c>
      <c r="B11" s="13"/>
      <c r="C11" s="13"/>
      <c r="D11" s="13"/>
      <c r="E11" s="18" t="s">
        <v>20</v>
      </c>
      <c r="F11" s="10">
        <v>700</v>
      </c>
      <c r="G11" s="10">
        <v>44</v>
      </c>
      <c r="H11" s="19" t="s">
        <v>21</v>
      </c>
      <c r="I11" s="16">
        <f t="shared" si="2"/>
        <v>0</v>
      </c>
      <c r="J11" s="20">
        <v>0.23</v>
      </c>
      <c r="K11" s="20">
        <f t="shared" si="0"/>
        <v>0</v>
      </c>
      <c r="L11" s="20">
        <f t="shared" si="1"/>
        <v>0</v>
      </c>
    </row>
    <row r="12" spans="1:13" ht="18" x14ac:dyDescent="0.25">
      <c r="A12" s="6"/>
      <c r="B12" s="6"/>
      <c r="C12" s="6"/>
      <c r="D12" s="6"/>
      <c r="E12" s="6"/>
      <c r="F12" s="6"/>
      <c r="G12" s="6"/>
      <c r="H12" s="27" t="s">
        <v>58</v>
      </c>
      <c r="I12" s="28">
        <f>SUM(I7:I11)</f>
        <v>0</v>
      </c>
      <c r="J12" s="28"/>
      <c r="K12" s="28">
        <f>SUM(K7:K11)</f>
        <v>0</v>
      </c>
      <c r="L12" s="28">
        <f>SUM(L7:L11)</f>
        <v>0</v>
      </c>
    </row>
    <row r="13" spans="1:13" ht="20.25" x14ac:dyDescent="0.3">
      <c r="A13" s="17" t="s">
        <v>15</v>
      </c>
      <c r="B13" s="17"/>
      <c r="C13" s="6"/>
      <c r="D13" s="6"/>
      <c r="E13" s="6"/>
      <c r="F13" s="6"/>
      <c r="G13" s="6"/>
      <c r="H13" s="6"/>
      <c r="I13" s="22"/>
      <c r="J13" s="23"/>
      <c r="K13" s="23"/>
      <c r="L13" s="23"/>
      <c r="M13" s="14"/>
    </row>
    <row r="14" spans="1:13" x14ac:dyDescent="0.25">
      <c r="A14" s="6"/>
      <c r="B14" s="6"/>
      <c r="C14" s="6"/>
      <c r="D14" s="6"/>
      <c r="E14" s="6"/>
      <c r="F14" s="6"/>
      <c r="G14" s="6"/>
      <c r="H14" s="6"/>
      <c r="I14" s="24"/>
      <c r="J14" s="4"/>
      <c r="K14" s="4"/>
      <c r="L14" s="4"/>
      <c r="M14" s="12"/>
    </row>
    <row r="15" spans="1:13" ht="42" customHeight="1" x14ac:dyDescent="0.25">
      <c r="A15" s="11" t="s">
        <v>8</v>
      </c>
      <c r="B15" s="11"/>
      <c r="C15" s="69" t="s">
        <v>51</v>
      </c>
      <c r="D15" s="69"/>
      <c r="E15" s="69"/>
      <c r="F15" s="69"/>
      <c r="G15" s="69"/>
      <c r="H15" s="69"/>
      <c r="I15" s="69"/>
      <c r="J15" s="69"/>
      <c r="K15" s="69"/>
      <c r="L15" s="4"/>
      <c r="M15" s="12"/>
    </row>
    <row r="16" spans="1:13" ht="33" customHeight="1" x14ac:dyDescent="0.25">
      <c r="A16" s="11" t="s">
        <v>9</v>
      </c>
      <c r="B16" s="11"/>
      <c r="C16" s="70" t="s">
        <v>16</v>
      </c>
      <c r="D16" s="70"/>
      <c r="E16" s="70"/>
      <c r="F16" s="70"/>
      <c r="G16" s="70"/>
      <c r="H16" s="70"/>
      <c r="I16" s="70"/>
      <c r="J16" s="70"/>
      <c r="K16" s="70"/>
      <c r="L16" s="4"/>
      <c r="M16" s="12"/>
    </row>
    <row r="17" spans="1:13" ht="30" customHeight="1" x14ac:dyDescent="0.25">
      <c r="A17" s="11" t="s">
        <v>25</v>
      </c>
      <c r="B17" s="11"/>
      <c r="C17" s="70" t="s">
        <v>17</v>
      </c>
      <c r="D17" s="70"/>
      <c r="E17" s="70"/>
      <c r="F17" s="70"/>
      <c r="G17" s="70"/>
      <c r="H17" s="70"/>
      <c r="I17" s="70"/>
      <c r="J17" s="70"/>
      <c r="K17" s="70"/>
      <c r="L17" s="4"/>
      <c r="M17" s="12"/>
    </row>
    <row r="18" spans="1:13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ht="18.75" x14ac:dyDescent="0.25">
      <c r="A19" s="6"/>
      <c r="B19" s="26" t="s">
        <v>26</v>
      </c>
      <c r="C19" s="26"/>
      <c r="D19" s="26"/>
      <c r="E19" s="26"/>
      <c r="F19" s="26"/>
      <c r="G19" s="6"/>
      <c r="H19" s="6"/>
      <c r="I19" s="6"/>
      <c r="J19" s="6"/>
      <c r="K19" s="6"/>
      <c r="L19" s="6"/>
    </row>
    <row r="20" spans="1:13" ht="31.5" customHeight="1" x14ac:dyDescent="0.25">
      <c r="A20" s="3"/>
      <c r="B20" s="80" t="s">
        <v>27</v>
      </c>
      <c r="C20" s="80"/>
      <c r="D20" s="80"/>
      <c r="E20" s="7"/>
      <c r="F20" s="7"/>
      <c r="G20" s="6"/>
      <c r="H20" s="25"/>
      <c r="I20" s="71" t="s">
        <v>63</v>
      </c>
      <c r="J20" s="71"/>
      <c r="K20" s="71"/>
      <c r="L20" s="71"/>
    </row>
    <row r="21" spans="1:13" ht="39" x14ac:dyDescent="0.25">
      <c r="A21" s="29" t="s">
        <v>18</v>
      </c>
      <c r="B21" s="75" t="s">
        <v>28</v>
      </c>
      <c r="C21" s="76"/>
      <c r="D21" s="77"/>
      <c r="E21" s="1" t="s">
        <v>11</v>
      </c>
      <c r="F21" s="1" t="s">
        <v>29</v>
      </c>
      <c r="G21" s="1" t="s">
        <v>12</v>
      </c>
      <c r="H21" s="1" t="s">
        <v>30</v>
      </c>
      <c r="I21" s="1" t="s">
        <v>0</v>
      </c>
      <c r="J21" s="1" t="s">
        <v>1</v>
      </c>
      <c r="K21" s="1" t="s">
        <v>2</v>
      </c>
      <c r="L21" s="1" t="s">
        <v>3</v>
      </c>
    </row>
    <row r="22" spans="1:13" x14ac:dyDescent="0.25">
      <c r="A22" s="34">
        <v>1</v>
      </c>
      <c r="B22" s="72"/>
      <c r="C22" s="73"/>
      <c r="D22" s="74"/>
      <c r="E22" s="35" t="s">
        <v>24</v>
      </c>
      <c r="F22" s="34" t="s">
        <v>31</v>
      </c>
      <c r="G22" s="34">
        <v>100</v>
      </c>
      <c r="H22" s="36" t="s">
        <v>55</v>
      </c>
      <c r="I22" s="20">
        <f>B22*G22</f>
        <v>0</v>
      </c>
      <c r="J22" s="20">
        <v>0.23</v>
      </c>
      <c r="K22" s="20">
        <f t="shared" ref="K22:K29" si="3">I22*J22</f>
        <v>0</v>
      </c>
      <c r="L22" s="20">
        <f t="shared" ref="L22:L29" si="4">I22+K22</f>
        <v>0</v>
      </c>
    </row>
    <row r="23" spans="1:13" x14ac:dyDescent="0.25">
      <c r="A23" s="34">
        <v>2</v>
      </c>
      <c r="B23" s="72"/>
      <c r="C23" s="73"/>
      <c r="D23" s="74"/>
      <c r="E23" s="37" t="s">
        <v>14</v>
      </c>
      <c r="F23" s="34" t="s">
        <v>31</v>
      </c>
      <c r="G23" s="34">
        <v>200</v>
      </c>
      <c r="H23" s="36" t="s">
        <v>55</v>
      </c>
      <c r="I23" s="20">
        <f t="shared" ref="I23:I29" si="5">B23*G23</f>
        <v>0</v>
      </c>
      <c r="J23" s="20">
        <v>0.23</v>
      </c>
      <c r="K23" s="20">
        <f t="shared" si="3"/>
        <v>0</v>
      </c>
      <c r="L23" s="20">
        <f t="shared" si="4"/>
        <v>0</v>
      </c>
    </row>
    <row r="24" spans="1:13" x14ac:dyDescent="0.25">
      <c r="A24" s="34">
        <v>3</v>
      </c>
      <c r="B24" s="72"/>
      <c r="C24" s="73"/>
      <c r="D24" s="74"/>
      <c r="E24" s="34" t="s">
        <v>32</v>
      </c>
      <c r="F24" s="34" t="s">
        <v>31</v>
      </c>
      <c r="G24" s="34">
        <v>200</v>
      </c>
      <c r="H24" s="36" t="s">
        <v>55</v>
      </c>
      <c r="I24" s="20">
        <f t="shared" si="5"/>
        <v>0</v>
      </c>
      <c r="J24" s="20">
        <v>0.23</v>
      </c>
      <c r="K24" s="20">
        <f t="shared" si="3"/>
        <v>0</v>
      </c>
      <c r="L24" s="20">
        <f t="shared" si="4"/>
        <v>0</v>
      </c>
    </row>
    <row r="25" spans="1:13" x14ac:dyDescent="0.25">
      <c r="A25" s="34">
        <v>4</v>
      </c>
      <c r="B25" s="72"/>
      <c r="C25" s="73"/>
      <c r="D25" s="74"/>
      <c r="E25" s="37" t="s">
        <v>32</v>
      </c>
      <c r="F25" s="34" t="s">
        <v>31</v>
      </c>
      <c r="G25" s="34">
        <v>300</v>
      </c>
      <c r="H25" s="36" t="s">
        <v>55</v>
      </c>
      <c r="I25" s="20">
        <f t="shared" si="5"/>
        <v>0</v>
      </c>
      <c r="J25" s="20">
        <v>0.23</v>
      </c>
      <c r="K25" s="20">
        <f t="shared" si="3"/>
        <v>0</v>
      </c>
      <c r="L25" s="20">
        <f t="shared" si="4"/>
        <v>0</v>
      </c>
    </row>
    <row r="26" spans="1:13" x14ac:dyDescent="0.25">
      <c r="A26" s="34">
        <v>5</v>
      </c>
      <c r="B26" s="72"/>
      <c r="C26" s="73"/>
      <c r="D26" s="74"/>
      <c r="E26" s="34" t="s">
        <v>23</v>
      </c>
      <c r="F26" s="34" t="s">
        <v>31</v>
      </c>
      <c r="G26" s="34">
        <v>300</v>
      </c>
      <c r="H26" s="36" t="s">
        <v>55</v>
      </c>
      <c r="I26" s="20">
        <f t="shared" si="5"/>
        <v>0</v>
      </c>
      <c r="J26" s="20">
        <v>0.23</v>
      </c>
      <c r="K26" s="20">
        <f t="shared" si="3"/>
        <v>0</v>
      </c>
      <c r="L26" s="20">
        <f t="shared" si="4"/>
        <v>0</v>
      </c>
    </row>
    <row r="27" spans="1:13" x14ac:dyDescent="0.25">
      <c r="A27" s="34">
        <v>6</v>
      </c>
      <c r="B27" s="72"/>
      <c r="C27" s="73"/>
      <c r="D27" s="74"/>
      <c r="E27" s="34" t="s">
        <v>20</v>
      </c>
      <c r="F27" s="34" t="s">
        <v>31</v>
      </c>
      <c r="G27" s="34">
        <v>400</v>
      </c>
      <c r="H27" s="36" t="s">
        <v>55</v>
      </c>
      <c r="I27" s="20">
        <f t="shared" si="5"/>
        <v>0</v>
      </c>
      <c r="J27" s="20">
        <v>0.23</v>
      </c>
      <c r="K27" s="20">
        <f t="shared" si="3"/>
        <v>0</v>
      </c>
      <c r="L27" s="20">
        <f t="shared" si="4"/>
        <v>0</v>
      </c>
    </row>
    <row r="28" spans="1:13" x14ac:dyDescent="0.25">
      <c r="A28" s="34">
        <v>7</v>
      </c>
      <c r="B28" s="72"/>
      <c r="C28" s="73"/>
      <c r="D28" s="74"/>
      <c r="E28" s="34" t="s">
        <v>22</v>
      </c>
      <c r="F28" s="34" t="s">
        <v>31</v>
      </c>
      <c r="G28" s="34">
        <v>400</v>
      </c>
      <c r="H28" s="36" t="s">
        <v>55</v>
      </c>
      <c r="I28" s="20">
        <f t="shared" si="5"/>
        <v>0</v>
      </c>
      <c r="J28" s="20">
        <v>0.23</v>
      </c>
      <c r="K28" s="20">
        <f t="shared" si="3"/>
        <v>0</v>
      </c>
      <c r="L28" s="20">
        <f t="shared" si="4"/>
        <v>0</v>
      </c>
    </row>
    <row r="29" spans="1:13" x14ac:dyDescent="0.25">
      <c r="A29" s="34">
        <v>8</v>
      </c>
      <c r="B29" s="72"/>
      <c r="C29" s="73"/>
      <c r="D29" s="74"/>
      <c r="E29" s="34" t="s">
        <v>23</v>
      </c>
      <c r="F29" s="34" t="s">
        <v>31</v>
      </c>
      <c r="G29" s="34">
        <v>500</v>
      </c>
      <c r="H29" s="36" t="s">
        <v>55</v>
      </c>
      <c r="I29" s="20">
        <f t="shared" si="5"/>
        <v>0</v>
      </c>
      <c r="J29" s="20">
        <v>0.23</v>
      </c>
      <c r="K29" s="20">
        <f t="shared" si="3"/>
        <v>0</v>
      </c>
      <c r="L29" s="20">
        <f t="shared" si="4"/>
        <v>0</v>
      </c>
    </row>
    <row r="30" spans="1:13" ht="20.25" x14ac:dyDescent="0.3">
      <c r="A30" s="6"/>
      <c r="B30" s="6"/>
      <c r="C30" s="6"/>
      <c r="D30" s="6"/>
      <c r="E30" s="6"/>
      <c r="F30" s="38" t="s">
        <v>57</v>
      </c>
      <c r="G30" s="39"/>
      <c r="H30" s="40"/>
      <c r="I30" s="28">
        <f>SUM(I22:I29)</f>
        <v>0</v>
      </c>
      <c r="J30" s="28"/>
      <c r="K30" s="28">
        <f>SUM(K22:K29)</f>
        <v>0</v>
      </c>
      <c r="L30" s="28">
        <f>SUM(L22:L29)</f>
        <v>0</v>
      </c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3" ht="18.75" x14ac:dyDescent="0.25">
      <c r="A32" s="6"/>
      <c r="B32" s="26" t="s">
        <v>33</v>
      </c>
      <c r="C32" s="26"/>
      <c r="D32" s="26"/>
      <c r="E32" s="26"/>
      <c r="F32" s="26"/>
      <c r="G32" s="6"/>
      <c r="H32" s="6"/>
      <c r="I32" s="6"/>
      <c r="J32" s="6"/>
      <c r="K32" s="6"/>
      <c r="L32" s="6"/>
    </row>
    <row r="33" spans="1:12" ht="30" customHeight="1" x14ac:dyDescent="0.25">
      <c r="A33" s="3"/>
      <c r="B33" s="80" t="s">
        <v>27</v>
      </c>
      <c r="C33" s="80"/>
      <c r="D33" s="80"/>
      <c r="E33" s="7"/>
      <c r="F33" s="7"/>
      <c r="G33" s="25"/>
      <c r="H33" s="25"/>
      <c r="I33" s="71" t="s">
        <v>63</v>
      </c>
      <c r="J33" s="71"/>
      <c r="K33" s="71"/>
      <c r="L33" s="71"/>
    </row>
    <row r="34" spans="1:12" ht="39" customHeight="1" x14ac:dyDescent="0.25">
      <c r="A34" s="29" t="s">
        <v>18</v>
      </c>
      <c r="B34" s="75" t="s">
        <v>28</v>
      </c>
      <c r="C34" s="76"/>
      <c r="D34" s="77"/>
      <c r="E34" s="41" t="s">
        <v>11</v>
      </c>
      <c r="F34" s="41" t="s">
        <v>29</v>
      </c>
      <c r="G34" s="41" t="s">
        <v>12</v>
      </c>
      <c r="H34" s="41" t="s">
        <v>30</v>
      </c>
      <c r="I34" s="41" t="s">
        <v>0</v>
      </c>
      <c r="J34" s="41" t="s">
        <v>1</v>
      </c>
      <c r="K34" s="41" t="s">
        <v>2</v>
      </c>
      <c r="L34" s="41" t="s">
        <v>3</v>
      </c>
    </row>
    <row r="35" spans="1:12" x14ac:dyDescent="0.25">
      <c r="A35" s="34">
        <v>1</v>
      </c>
      <c r="B35" s="72"/>
      <c r="C35" s="73"/>
      <c r="D35" s="74"/>
      <c r="E35" s="42" t="s">
        <v>32</v>
      </c>
      <c r="F35" s="35" t="s">
        <v>36</v>
      </c>
      <c r="G35" s="43">
        <v>30</v>
      </c>
      <c r="H35" s="44" t="s">
        <v>37</v>
      </c>
      <c r="I35" s="45">
        <f>B35*G35</f>
        <v>0</v>
      </c>
      <c r="J35" s="45">
        <v>0.23</v>
      </c>
      <c r="K35" s="45">
        <f t="shared" ref="K35:K45" si="6">I35*J35</f>
        <v>0</v>
      </c>
      <c r="L35" s="45">
        <f t="shared" ref="L35:L45" si="7">I35+K35</f>
        <v>0</v>
      </c>
    </row>
    <row r="36" spans="1:12" x14ac:dyDescent="0.25">
      <c r="A36" s="34">
        <v>2</v>
      </c>
      <c r="B36" s="72"/>
      <c r="C36" s="73"/>
      <c r="D36" s="74"/>
      <c r="E36" s="46" t="s">
        <v>24</v>
      </c>
      <c r="F36" s="35" t="s">
        <v>36</v>
      </c>
      <c r="G36" s="43">
        <v>300</v>
      </c>
      <c r="H36" s="44" t="s">
        <v>37</v>
      </c>
      <c r="I36" s="45">
        <f t="shared" ref="I36:I45" si="8">B36*G36</f>
        <v>0</v>
      </c>
      <c r="J36" s="45">
        <v>0.23</v>
      </c>
      <c r="K36" s="45">
        <f t="shared" si="6"/>
        <v>0</v>
      </c>
      <c r="L36" s="45">
        <f t="shared" si="7"/>
        <v>0</v>
      </c>
    </row>
    <row r="37" spans="1:12" x14ac:dyDescent="0.25">
      <c r="A37" s="34">
        <v>3</v>
      </c>
      <c r="B37" s="72"/>
      <c r="C37" s="73"/>
      <c r="D37" s="74"/>
      <c r="E37" s="47" t="s">
        <v>14</v>
      </c>
      <c r="F37" s="35" t="s">
        <v>36</v>
      </c>
      <c r="G37" s="43">
        <v>300</v>
      </c>
      <c r="H37" s="44" t="s">
        <v>37</v>
      </c>
      <c r="I37" s="45">
        <f t="shared" si="8"/>
        <v>0</v>
      </c>
      <c r="J37" s="45">
        <v>0.23</v>
      </c>
      <c r="K37" s="45">
        <f t="shared" si="6"/>
        <v>0</v>
      </c>
      <c r="L37" s="45">
        <f t="shared" si="7"/>
        <v>0</v>
      </c>
    </row>
    <row r="38" spans="1:12" x14ac:dyDescent="0.25">
      <c r="A38" s="34">
        <v>4</v>
      </c>
      <c r="B38" s="72"/>
      <c r="C38" s="73"/>
      <c r="D38" s="74"/>
      <c r="E38" s="46" t="s">
        <v>23</v>
      </c>
      <c r="F38" s="35" t="s">
        <v>36</v>
      </c>
      <c r="G38" s="43">
        <v>300</v>
      </c>
      <c r="H38" s="44" t="s">
        <v>37</v>
      </c>
      <c r="I38" s="45">
        <f t="shared" si="8"/>
        <v>0</v>
      </c>
      <c r="J38" s="45">
        <v>0.23</v>
      </c>
      <c r="K38" s="45">
        <f t="shared" si="6"/>
        <v>0</v>
      </c>
      <c r="L38" s="45">
        <f t="shared" si="7"/>
        <v>0</v>
      </c>
    </row>
    <row r="39" spans="1:12" x14ac:dyDescent="0.25">
      <c r="A39" s="34">
        <v>5</v>
      </c>
      <c r="B39" s="72"/>
      <c r="C39" s="73"/>
      <c r="D39" s="74"/>
      <c r="E39" s="46" t="s">
        <v>24</v>
      </c>
      <c r="F39" s="35" t="s">
        <v>36</v>
      </c>
      <c r="G39" s="43">
        <v>800</v>
      </c>
      <c r="H39" s="44" t="s">
        <v>37</v>
      </c>
      <c r="I39" s="45">
        <f t="shared" si="8"/>
        <v>0</v>
      </c>
      <c r="J39" s="45">
        <v>0.23</v>
      </c>
      <c r="K39" s="45">
        <f t="shared" si="6"/>
        <v>0</v>
      </c>
      <c r="L39" s="45">
        <f t="shared" si="7"/>
        <v>0</v>
      </c>
    </row>
    <row r="40" spans="1:12" x14ac:dyDescent="0.25">
      <c r="A40" s="34">
        <v>6</v>
      </c>
      <c r="B40" s="72"/>
      <c r="C40" s="73"/>
      <c r="D40" s="74"/>
      <c r="E40" s="46" t="s">
        <v>22</v>
      </c>
      <c r="F40" s="35" t="s">
        <v>36</v>
      </c>
      <c r="G40" s="43">
        <v>800</v>
      </c>
      <c r="H40" s="44" t="s">
        <v>37</v>
      </c>
      <c r="I40" s="45">
        <f t="shared" si="8"/>
        <v>0</v>
      </c>
      <c r="J40" s="45">
        <v>0.23</v>
      </c>
      <c r="K40" s="45">
        <f t="shared" si="6"/>
        <v>0</v>
      </c>
      <c r="L40" s="45">
        <f t="shared" si="7"/>
        <v>0</v>
      </c>
    </row>
    <row r="41" spans="1:12" x14ac:dyDescent="0.25">
      <c r="A41" s="34">
        <v>7</v>
      </c>
      <c r="B41" s="72"/>
      <c r="C41" s="73"/>
      <c r="D41" s="74"/>
      <c r="E41" s="48" t="s">
        <v>23</v>
      </c>
      <c r="F41" s="35" t="s">
        <v>36</v>
      </c>
      <c r="G41" s="43">
        <v>800</v>
      </c>
      <c r="H41" s="44" t="s">
        <v>37</v>
      </c>
      <c r="I41" s="45">
        <f t="shared" si="8"/>
        <v>0</v>
      </c>
      <c r="J41" s="45">
        <v>0.23</v>
      </c>
      <c r="K41" s="45">
        <f t="shared" si="6"/>
        <v>0</v>
      </c>
      <c r="L41" s="45">
        <f t="shared" si="7"/>
        <v>0</v>
      </c>
    </row>
    <row r="42" spans="1:12" x14ac:dyDescent="0.25">
      <c r="A42" s="34">
        <v>8</v>
      </c>
      <c r="B42" s="72"/>
      <c r="C42" s="73"/>
      <c r="D42" s="74"/>
      <c r="E42" s="46" t="s">
        <v>32</v>
      </c>
      <c r="F42" s="49" t="s">
        <v>34</v>
      </c>
      <c r="G42" s="43">
        <v>600</v>
      </c>
      <c r="H42" s="44" t="s">
        <v>37</v>
      </c>
      <c r="I42" s="45">
        <f t="shared" si="8"/>
        <v>0</v>
      </c>
      <c r="J42" s="45">
        <v>0.23</v>
      </c>
      <c r="K42" s="45">
        <f t="shared" si="6"/>
        <v>0</v>
      </c>
      <c r="L42" s="45">
        <f t="shared" si="7"/>
        <v>0</v>
      </c>
    </row>
    <row r="43" spans="1:12" x14ac:dyDescent="0.25">
      <c r="A43" s="34">
        <v>9</v>
      </c>
      <c r="B43" s="72"/>
      <c r="C43" s="73"/>
      <c r="D43" s="74"/>
      <c r="E43" s="46" t="s">
        <v>14</v>
      </c>
      <c r="F43" s="49" t="s">
        <v>34</v>
      </c>
      <c r="G43" s="43">
        <v>600</v>
      </c>
      <c r="H43" s="44" t="s">
        <v>37</v>
      </c>
      <c r="I43" s="45">
        <f t="shared" si="8"/>
        <v>0</v>
      </c>
      <c r="J43" s="45">
        <v>0.23</v>
      </c>
      <c r="K43" s="45">
        <f t="shared" si="6"/>
        <v>0</v>
      </c>
      <c r="L43" s="45">
        <f t="shared" si="7"/>
        <v>0</v>
      </c>
    </row>
    <row r="44" spans="1:12" x14ac:dyDescent="0.25">
      <c r="A44" s="34">
        <v>10</v>
      </c>
      <c r="B44" s="72"/>
      <c r="C44" s="73"/>
      <c r="D44" s="74"/>
      <c r="E44" s="46" t="s">
        <v>22</v>
      </c>
      <c r="F44" s="49" t="s">
        <v>35</v>
      </c>
      <c r="G44" s="43">
        <v>800</v>
      </c>
      <c r="H44" s="44" t="s">
        <v>44</v>
      </c>
      <c r="I44" s="45">
        <f t="shared" si="8"/>
        <v>0</v>
      </c>
      <c r="J44" s="45">
        <v>0.23</v>
      </c>
      <c r="K44" s="45">
        <f t="shared" si="6"/>
        <v>0</v>
      </c>
      <c r="L44" s="45">
        <f t="shared" si="7"/>
        <v>0</v>
      </c>
    </row>
    <row r="45" spans="1:12" x14ac:dyDescent="0.25">
      <c r="A45" s="34">
        <v>11</v>
      </c>
      <c r="B45" s="72"/>
      <c r="C45" s="73"/>
      <c r="D45" s="74"/>
      <c r="E45" s="46" t="s">
        <v>23</v>
      </c>
      <c r="F45" s="49" t="s">
        <v>56</v>
      </c>
      <c r="G45" s="43">
        <v>300</v>
      </c>
      <c r="H45" s="44" t="s">
        <v>37</v>
      </c>
      <c r="I45" s="45">
        <f t="shared" si="8"/>
        <v>0</v>
      </c>
      <c r="J45" s="45">
        <v>0.23</v>
      </c>
      <c r="K45" s="45">
        <f t="shared" si="6"/>
        <v>0</v>
      </c>
      <c r="L45" s="45">
        <f t="shared" si="7"/>
        <v>0</v>
      </c>
    </row>
    <row r="46" spans="1:12" ht="18.75" x14ac:dyDescent="0.3">
      <c r="A46" s="6"/>
      <c r="B46" s="6"/>
      <c r="C46" s="6"/>
      <c r="D46" s="6"/>
      <c r="E46" s="6"/>
      <c r="F46" s="50"/>
      <c r="G46" s="27" t="s">
        <v>52</v>
      </c>
      <c r="H46" s="51"/>
      <c r="I46" s="52">
        <f>SUM(I35:I45)</f>
        <v>0</v>
      </c>
      <c r="J46" s="53"/>
      <c r="K46" s="53">
        <f>SUM(K35:K45)</f>
        <v>0</v>
      </c>
      <c r="L46" s="53">
        <f>SUM(L35:L45)</f>
        <v>0</v>
      </c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8.75" x14ac:dyDescent="0.25">
      <c r="A48" s="6"/>
      <c r="B48" s="26" t="s">
        <v>38</v>
      </c>
      <c r="C48" s="26"/>
      <c r="D48" s="26"/>
      <c r="E48" s="26"/>
      <c r="F48" s="26"/>
      <c r="G48" s="6"/>
      <c r="H48" s="6"/>
      <c r="I48" s="6"/>
      <c r="J48" s="3"/>
      <c r="K48" s="3"/>
      <c r="L48" s="6"/>
    </row>
    <row r="49" spans="1:12" ht="30.75" customHeight="1" x14ac:dyDescent="0.25">
      <c r="A49" s="3"/>
      <c r="B49" s="80" t="s">
        <v>27</v>
      </c>
      <c r="C49" s="80"/>
      <c r="D49" s="80"/>
      <c r="E49" s="6"/>
      <c r="F49" s="7"/>
      <c r="G49" s="25"/>
      <c r="H49" s="25"/>
      <c r="I49" s="71" t="s">
        <v>63</v>
      </c>
      <c r="J49" s="71"/>
      <c r="K49" s="71"/>
      <c r="L49" s="71"/>
    </row>
    <row r="50" spans="1:12" ht="39" customHeight="1" x14ac:dyDescent="0.25">
      <c r="A50" s="29" t="s">
        <v>18</v>
      </c>
      <c r="B50" s="83" t="s">
        <v>28</v>
      </c>
      <c r="C50" s="84"/>
      <c r="D50" s="85"/>
      <c r="E50" s="8" t="s">
        <v>11</v>
      </c>
      <c r="F50" s="8" t="s">
        <v>39</v>
      </c>
      <c r="G50" s="8" t="s">
        <v>12</v>
      </c>
      <c r="H50" s="8" t="s">
        <v>30</v>
      </c>
      <c r="I50" s="8" t="s">
        <v>0</v>
      </c>
      <c r="J50" s="8" t="s">
        <v>40</v>
      </c>
      <c r="K50" s="8" t="s">
        <v>2</v>
      </c>
      <c r="L50" s="8" t="s">
        <v>3</v>
      </c>
    </row>
    <row r="51" spans="1:12" x14ac:dyDescent="0.25">
      <c r="A51" s="34">
        <v>1</v>
      </c>
      <c r="B51" s="79"/>
      <c r="C51" s="79"/>
      <c r="D51" s="79"/>
      <c r="E51" s="54" t="s">
        <v>24</v>
      </c>
      <c r="F51" s="55" t="s">
        <v>53</v>
      </c>
      <c r="G51" s="56">
        <v>500</v>
      </c>
      <c r="H51" s="57" t="s">
        <v>54</v>
      </c>
      <c r="I51" s="58">
        <f t="shared" ref="I51:I56" si="9">G51*B51</f>
        <v>0</v>
      </c>
      <c r="J51" s="59">
        <v>0.23</v>
      </c>
      <c r="K51" s="59">
        <f t="shared" ref="K51:K56" si="10">I51*J51</f>
        <v>0</v>
      </c>
      <c r="L51" s="59">
        <f t="shared" ref="L51:L56" si="11">I51+K51</f>
        <v>0</v>
      </c>
    </row>
    <row r="52" spans="1:12" x14ac:dyDescent="0.25">
      <c r="A52" s="34">
        <v>2</v>
      </c>
      <c r="B52" s="79"/>
      <c r="C52" s="79"/>
      <c r="D52" s="79"/>
      <c r="E52" s="54" t="s">
        <v>41</v>
      </c>
      <c r="F52" s="55" t="s">
        <v>53</v>
      </c>
      <c r="G52" s="56">
        <v>500</v>
      </c>
      <c r="H52" s="57" t="s">
        <v>54</v>
      </c>
      <c r="I52" s="58">
        <f t="shared" si="9"/>
        <v>0</v>
      </c>
      <c r="J52" s="59">
        <v>0.23</v>
      </c>
      <c r="K52" s="59">
        <f t="shared" si="10"/>
        <v>0</v>
      </c>
      <c r="L52" s="59">
        <f t="shared" si="11"/>
        <v>0</v>
      </c>
    </row>
    <row r="53" spans="1:12" x14ac:dyDescent="0.25">
      <c r="A53" s="34">
        <v>3</v>
      </c>
      <c r="B53" s="79"/>
      <c r="C53" s="79"/>
      <c r="D53" s="79"/>
      <c r="E53" s="54" t="s">
        <v>23</v>
      </c>
      <c r="F53" s="55" t="s">
        <v>53</v>
      </c>
      <c r="G53" s="56">
        <v>500</v>
      </c>
      <c r="H53" s="57" t="s">
        <v>54</v>
      </c>
      <c r="I53" s="58">
        <f t="shared" si="9"/>
        <v>0</v>
      </c>
      <c r="J53" s="59">
        <v>0.23</v>
      </c>
      <c r="K53" s="59">
        <f t="shared" si="10"/>
        <v>0</v>
      </c>
      <c r="L53" s="59">
        <f t="shared" si="11"/>
        <v>0</v>
      </c>
    </row>
    <row r="54" spans="1:12" ht="36" x14ac:dyDescent="0.25">
      <c r="A54" s="34">
        <v>4</v>
      </c>
      <c r="B54" s="79"/>
      <c r="C54" s="79"/>
      <c r="D54" s="79"/>
      <c r="E54" s="54" t="s">
        <v>42</v>
      </c>
      <c r="F54" s="60" t="s">
        <v>64</v>
      </c>
      <c r="G54" s="60">
        <f>15*200</f>
        <v>3000</v>
      </c>
      <c r="H54" s="61" t="s">
        <v>60</v>
      </c>
      <c r="I54" s="58">
        <f t="shared" si="9"/>
        <v>0</v>
      </c>
      <c r="J54" s="59">
        <v>0.23</v>
      </c>
      <c r="K54" s="59">
        <f t="shared" si="10"/>
        <v>0</v>
      </c>
      <c r="L54" s="59">
        <f t="shared" si="11"/>
        <v>0</v>
      </c>
    </row>
    <row r="55" spans="1:12" ht="36" x14ac:dyDescent="0.25">
      <c r="A55" s="34">
        <v>5</v>
      </c>
      <c r="B55" s="79"/>
      <c r="C55" s="79"/>
      <c r="D55" s="79"/>
      <c r="E55" s="54" t="s">
        <v>42</v>
      </c>
      <c r="F55" s="60" t="s">
        <v>65</v>
      </c>
      <c r="G55" s="60">
        <f>60*100</f>
        <v>6000</v>
      </c>
      <c r="H55" s="61" t="s">
        <v>61</v>
      </c>
      <c r="I55" s="58">
        <f t="shared" si="9"/>
        <v>0</v>
      </c>
      <c r="J55" s="59">
        <v>0.23</v>
      </c>
      <c r="K55" s="59">
        <f t="shared" si="10"/>
        <v>0</v>
      </c>
      <c r="L55" s="59">
        <f t="shared" si="11"/>
        <v>0</v>
      </c>
    </row>
    <row r="56" spans="1:12" ht="36" x14ac:dyDescent="0.25">
      <c r="A56" s="34">
        <v>6</v>
      </c>
      <c r="B56" s="79"/>
      <c r="C56" s="79"/>
      <c r="D56" s="79"/>
      <c r="E56" s="54" t="s">
        <v>42</v>
      </c>
      <c r="F56" s="60" t="s">
        <v>66</v>
      </c>
      <c r="G56" s="54">
        <v>1500</v>
      </c>
      <c r="H56" s="62" t="s">
        <v>62</v>
      </c>
      <c r="I56" s="58">
        <f t="shared" si="9"/>
        <v>0</v>
      </c>
      <c r="J56" s="59">
        <v>0.23</v>
      </c>
      <c r="K56" s="59">
        <f t="shared" si="10"/>
        <v>0</v>
      </c>
      <c r="L56" s="59">
        <f t="shared" si="11"/>
        <v>0</v>
      </c>
    </row>
    <row r="57" spans="1:12" ht="18" x14ac:dyDescent="0.25">
      <c r="A57" s="6"/>
      <c r="B57" s="6"/>
      <c r="C57" s="6"/>
      <c r="D57" s="6"/>
      <c r="E57" s="6"/>
      <c r="F57" s="6"/>
      <c r="G57" s="6"/>
      <c r="H57" s="27" t="s">
        <v>59</v>
      </c>
      <c r="I57" s="28">
        <f>SUM(I51:I56)</f>
        <v>0</v>
      </c>
      <c r="J57" s="63"/>
      <c r="K57" s="28">
        <f>SUM(K51:K56)</f>
        <v>0</v>
      </c>
      <c r="L57" s="28">
        <f>SUM(L51:L56)</f>
        <v>0</v>
      </c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26.25" x14ac:dyDescent="0.25">
      <c r="A59" s="6"/>
      <c r="B59" s="64"/>
      <c r="C59" s="1" t="s">
        <v>0</v>
      </c>
      <c r="D59" s="1" t="s">
        <v>1</v>
      </c>
      <c r="E59" s="1" t="s">
        <v>2</v>
      </c>
      <c r="F59" s="1" t="s">
        <v>3</v>
      </c>
      <c r="G59" s="6"/>
      <c r="H59" s="6"/>
      <c r="I59" s="6"/>
      <c r="J59" s="6"/>
      <c r="K59" s="6"/>
      <c r="L59" s="6"/>
    </row>
    <row r="60" spans="1:12" x14ac:dyDescent="0.25">
      <c r="A60" s="78" t="s">
        <v>45</v>
      </c>
      <c r="B60" s="78"/>
      <c r="C60" s="65">
        <f>'formularz cenowy'!I12</f>
        <v>0</v>
      </c>
      <c r="D60" s="66">
        <v>0.23</v>
      </c>
      <c r="E60" s="65">
        <f>K12</f>
        <v>0</v>
      </c>
      <c r="F60" s="65">
        <f>L12</f>
        <v>0</v>
      </c>
      <c r="G60" s="6"/>
      <c r="H60" s="6"/>
      <c r="I60" s="6"/>
      <c r="J60" s="6"/>
      <c r="K60" s="6"/>
      <c r="L60" s="6"/>
    </row>
    <row r="61" spans="1:12" x14ac:dyDescent="0.25">
      <c r="A61" s="81" t="s">
        <v>46</v>
      </c>
      <c r="B61" s="81"/>
      <c r="C61" s="65">
        <f>I30</f>
        <v>0</v>
      </c>
      <c r="D61" s="66">
        <v>0.23</v>
      </c>
      <c r="E61" s="65">
        <f>K30</f>
        <v>0</v>
      </c>
      <c r="F61" s="65">
        <f>L30</f>
        <v>0</v>
      </c>
      <c r="G61" s="6"/>
      <c r="H61" s="6"/>
      <c r="I61" s="6"/>
      <c r="J61" s="6"/>
      <c r="K61" s="6"/>
      <c r="L61" s="6"/>
    </row>
    <row r="62" spans="1:12" x14ac:dyDescent="0.25">
      <c r="A62" s="81" t="s">
        <v>47</v>
      </c>
      <c r="B62" s="81"/>
      <c r="C62" s="65">
        <f>I46</f>
        <v>0</v>
      </c>
      <c r="D62" s="66">
        <v>0.23</v>
      </c>
      <c r="E62" s="65">
        <f>K46</f>
        <v>0</v>
      </c>
      <c r="F62" s="65">
        <f>L46</f>
        <v>0</v>
      </c>
      <c r="G62" s="6"/>
      <c r="H62" s="6"/>
      <c r="I62" s="6"/>
      <c r="J62" s="6"/>
      <c r="K62" s="6"/>
      <c r="L62" s="6"/>
    </row>
    <row r="63" spans="1:12" x14ac:dyDescent="0.25">
      <c r="A63" s="78" t="s">
        <v>48</v>
      </c>
      <c r="B63" s="78"/>
      <c r="C63" s="67">
        <f>I57</f>
        <v>0</v>
      </c>
      <c r="D63" s="66">
        <v>0.23</v>
      </c>
      <c r="E63" s="67">
        <f>K57</f>
        <v>0</v>
      </c>
      <c r="F63" s="67">
        <f>L57</f>
        <v>0</v>
      </c>
      <c r="G63" s="6"/>
      <c r="H63" s="6"/>
      <c r="I63" s="6"/>
      <c r="J63" s="6"/>
      <c r="K63" s="6"/>
      <c r="L63" s="6"/>
    </row>
    <row r="64" spans="1:12" x14ac:dyDescent="0.25">
      <c r="A64" s="82" t="s">
        <v>4</v>
      </c>
      <c r="B64" s="82"/>
      <c r="C64" s="68">
        <f>SUM(C60:C63)</f>
        <v>0</v>
      </c>
      <c r="D64" s="68"/>
      <c r="E64" s="68">
        <f>SUM(E60:E63)</f>
        <v>0</v>
      </c>
      <c r="F64" s="68">
        <f>SUM(F60:F63)</f>
        <v>0</v>
      </c>
      <c r="G64" s="6"/>
      <c r="H64" s="6"/>
      <c r="I64" s="6"/>
      <c r="J64" s="6"/>
      <c r="K64" s="6"/>
      <c r="L64" s="6"/>
    </row>
  </sheetData>
  <sheetProtection password="C7D9" sheet="1" objects="1" scenarios="1"/>
  <sortState ref="E36:G42">
    <sortCondition ref="G36:G42"/>
  </sortState>
  <mergeCells count="44">
    <mergeCell ref="A61:B61"/>
    <mergeCell ref="A62:B62"/>
    <mergeCell ref="A63:B63"/>
    <mergeCell ref="A64:B64"/>
    <mergeCell ref="B28:D28"/>
    <mergeCell ref="B56:D56"/>
    <mergeCell ref="B50:D50"/>
    <mergeCell ref="B49:D49"/>
    <mergeCell ref="B39:D39"/>
    <mergeCell ref="B40:D40"/>
    <mergeCell ref="B41:D41"/>
    <mergeCell ref="B42:D42"/>
    <mergeCell ref="B43:D43"/>
    <mergeCell ref="B44:D44"/>
    <mergeCell ref="B45:D45"/>
    <mergeCell ref="I5:L5"/>
    <mergeCell ref="A60:B60"/>
    <mergeCell ref="B52:D52"/>
    <mergeCell ref="B53:D53"/>
    <mergeCell ref="B54:D54"/>
    <mergeCell ref="B55:D55"/>
    <mergeCell ref="B34:D34"/>
    <mergeCell ref="B33:D33"/>
    <mergeCell ref="I33:L33"/>
    <mergeCell ref="I49:L49"/>
    <mergeCell ref="B51:D51"/>
    <mergeCell ref="B5:D5"/>
    <mergeCell ref="B20:D20"/>
    <mergeCell ref="B22:D22"/>
    <mergeCell ref="B23:D23"/>
    <mergeCell ref="B24:D24"/>
    <mergeCell ref="B36:D36"/>
    <mergeCell ref="B37:D37"/>
    <mergeCell ref="B38:D38"/>
    <mergeCell ref="B25:D25"/>
    <mergeCell ref="B26:D26"/>
    <mergeCell ref="B27:D27"/>
    <mergeCell ref="B29:D29"/>
    <mergeCell ref="C15:K15"/>
    <mergeCell ref="C16:K16"/>
    <mergeCell ref="C17:K17"/>
    <mergeCell ref="I20:L20"/>
    <mergeCell ref="B35:D35"/>
    <mergeCell ref="B21:D21"/>
  </mergeCells>
  <pageMargins left="0.47244094488188981" right="0.23622047244094491" top="0.47244094488188981" bottom="0.47244094488188981" header="0.19685039370078741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2022-03-07T12:18:45Z</dcterms:modified>
</cp:coreProperties>
</file>